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480" yWindow="90" windowWidth="15180" windowHeight="9120" activeTab="2"/>
  </bookViews>
  <sheets>
    <sheet name="clas por categorías" sheetId="2" r:id="rId1"/>
    <sheet name="clas general" sheetId="3" r:id="rId2"/>
    <sheet name="fondo" sheetId="4" r:id="rId3"/>
  </sheets>
  <definedNames>
    <definedName name="_xlnm.Print_Area" localSheetId="1">'clas general'!$A$1:$G$41</definedName>
    <definedName name="_xlnm.Print_Area" localSheetId="2">fondo!$A$1:$T$42</definedName>
  </definedNames>
  <calcPr calcId="124519"/>
</workbook>
</file>

<file path=xl/calcChain.xml><?xml version="1.0" encoding="utf-8"?>
<calcChain xmlns="http://schemas.openxmlformats.org/spreadsheetml/2006/main">
  <c r="S30" i="4"/>
  <c r="P30"/>
  <c r="S33"/>
  <c r="R33"/>
  <c r="P33"/>
  <c r="O33"/>
  <c r="M33"/>
  <c r="L33"/>
  <c r="J33"/>
  <c r="I33"/>
  <c r="G33"/>
  <c r="F33"/>
  <c r="S22"/>
  <c r="R22"/>
  <c r="P22"/>
  <c r="O22"/>
  <c r="M22"/>
  <c r="L22"/>
  <c r="J22"/>
  <c r="I22"/>
  <c r="G22"/>
  <c r="F22"/>
  <c r="R12"/>
  <c r="G12"/>
  <c r="S12"/>
  <c r="P12"/>
  <c r="O12"/>
  <c r="M12"/>
  <c r="L12"/>
  <c r="J12"/>
  <c r="I12"/>
  <c r="F12"/>
  <c r="T37"/>
  <c r="T38"/>
  <c r="T36"/>
  <c r="T35"/>
  <c r="T26"/>
  <c r="T27"/>
  <c r="T25"/>
  <c r="T24"/>
  <c r="S19"/>
  <c r="P19"/>
  <c r="M19"/>
  <c r="J19"/>
  <c r="S38"/>
  <c r="J36"/>
  <c r="P34"/>
  <c r="S27"/>
  <c r="J27"/>
  <c r="M24"/>
  <c r="P26"/>
  <c r="S23"/>
  <c r="G23"/>
  <c r="O13"/>
  <c r="O14"/>
  <c r="O15"/>
  <c r="O16"/>
  <c r="R15"/>
  <c r="T15" s="1"/>
  <c r="R14"/>
  <c r="R13"/>
  <c r="L14"/>
  <c r="L15"/>
  <c r="L16"/>
  <c r="L13"/>
  <c r="I14"/>
  <c r="I15"/>
  <c r="I16"/>
  <c r="I13"/>
  <c r="G13"/>
  <c r="G16"/>
  <c r="G15"/>
  <c r="G14"/>
  <c r="G29" i="3"/>
  <c r="G30"/>
  <c r="G31"/>
  <c r="G32"/>
  <c r="G34"/>
  <c r="G35"/>
  <c r="G36"/>
  <c r="G37"/>
  <c r="G27"/>
  <c r="G28"/>
  <c r="G23"/>
  <c r="G24"/>
  <c r="G25"/>
  <c r="G26"/>
  <c r="G20"/>
  <c r="G21"/>
  <c r="G22"/>
  <c r="G16"/>
  <c r="G17"/>
  <c r="G18"/>
  <c r="G19"/>
  <c r="F33"/>
  <c r="G33" s="1"/>
  <c r="G15"/>
  <c r="F12"/>
  <c r="G26" i="2"/>
  <c r="G27"/>
  <c r="G28"/>
  <c r="G18"/>
  <c r="G33"/>
  <c r="G34"/>
  <c r="G35"/>
  <c r="G32"/>
  <c r="G24"/>
  <c r="G25"/>
  <c r="G23"/>
  <c r="G16"/>
  <c r="G17"/>
  <c r="G19"/>
  <c r="G15"/>
  <c r="M30" i="4"/>
  <c r="J30"/>
  <c r="F12" i="2"/>
  <c r="F30"/>
  <c r="J34" i="4" l="1"/>
  <c r="P36"/>
  <c r="M35"/>
  <c r="J16"/>
  <c r="M16"/>
  <c r="S14"/>
  <c r="P23"/>
  <c r="J13"/>
  <c r="P13"/>
  <c r="J14"/>
  <c r="J15"/>
  <c r="S24"/>
  <c r="S26"/>
  <c r="M14"/>
  <c r="P14"/>
  <c r="P15"/>
  <c r="J25"/>
  <c r="J38"/>
  <c r="P37"/>
  <c r="T14"/>
  <c r="M23"/>
  <c r="M38"/>
  <c r="J26"/>
  <c r="J24"/>
  <c r="J23"/>
  <c r="M26"/>
  <c r="P24"/>
  <c r="P27"/>
  <c r="P25"/>
  <c r="S37"/>
  <c r="S35"/>
  <c r="P35"/>
  <c r="M37"/>
  <c r="P38"/>
  <c r="J37"/>
  <c r="J35"/>
  <c r="M36"/>
  <c r="S36"/>
  <c r="S34"/>
  <c r="M34"/>
  <c r="M25"/>
  <c r="S25"/>
  <c r="M27"/>
  <c r="P16"/>
  <c r="S15"/>
  <c r="S13"/>
  <c r="M15"/>
  <c r="M13"/>
</calcChain>
</file>

<file path=xl/sharedStrings.xml><?xml version="1.0" encoding="utf-8"?>
<sst xmlns="http://schemas.openxmlformats.org/spreadsheetml/2006/main" count="263" uniqueCount="86">
  <si>
    <t>Nombre</t>
  </si>
  <si>
    <t>distancia por vuelta</t>
  </si>
  <si>
    <t>Categoría / Placa</t>
  </si>
  <si>
    <t>Categoría</t>
  </si>
  <si>
    <t>Número</t>
  </si>
  <si>
    <t>Posición</t>
  </si>
  <si>
    <t>Diferencia</t>
  </si>
  <si>
    <t>8 válvulas</t>
  </si>
  <si>
    <t>Posición general</t>
  </si>
  <si>
    <t>DNF</t>
  </si>
  <si>
    <t>1ra manga</t>
  </si>
  <si>
    <t>Clasificación 1 vuelta, partida detenida</t>
  </si>
  <si>
    <t>aprox.</t>
  </si>
  <si>
    <t>1 vueltas</t>
  </si>
  <si>
    <t>Tiempos de paso por vuelta / tiempo por vuelta</t>
  </si>
  <si>
    <t>Tiempo clasificación</t>
  </si>
  <si>
    <t>Promedio del ganador</t>
  </si>
  <si>
    <t>Resultados en internet:  www.conitzer.de/automovilismo</t>
  </si>
  <si>
    <t>ss, centésimas</t>
  </si>
  <si>
    <t>-</t>
  </si>
  <si>
    <t>N3 Febad</t>
  </si>
  <si>
    <t>R3C</t>
  </si>
  <si>
    <t>R2B</t>
  </si>
  <si>
    <t>Rene Calvo</t>
  </si>
  <si>
    <t>Jhonny Mamani</t>
  </si>
  <si>
    <t>Asociación Municipal de Automovilismo de El Alto</t>
  </si>
  <si>
    <t>Competencia de automovilismo</t>
  </si>
  <si>
    <t>Distancia de clasificación</t>
  </si>
  <si>
    <t>Pablo Aviles</t>
  </si>
  <si>
    <t>Clasificación general</t>
  </si>
  <si>
    <t>Luis Salas</t>
  </si>
  <si>
    <t>general</t>
  </si>
  <si>
    <t>- 1 vuelta</t>
  </si>
  <si>
    <t>Campeonato Mixto de Automovilismo Deportivo El Alto</t>
  </si>
  <si>
    <t>Daniel Uria</t>
  </si>
  <si>
    <t>Clasificación por categorías</t>
  </si>
  <si>
    <t>Nelio Quiñajo / Franklin Quiñajo</t>
  </si>
  <si>
    <t>Miguel Corpus / Rogelio Aguilar</t>
  </si>
  <si>
    <t>Gregorio Montoya / Jorge Surriable</t>
  </si>
  <si>
    <t>Fernando Rocha / Cesar Ticona</t>
  </si>
  <si>
    <t>Domingo, 14 de diciembre de 2014</t>
  </si>
  <si>
    <t>Circuito: Capiri</t>
  </si>
  <si>
    <t>Participantes :19</t>
  </si>
  <si>
    <t>hora de partida: 10:00</t>
  </si>
  <si>
    <t>Tiempo antes repechaje</t>
  </si>
  <si>
    <t>Control: Cristian Conitzer, German Uribe</t>
  </si>
  <si>
    <t>Jimmy Quiñajo / Nelson Quiñajo</t>
  </si>
  <si>
    <t>Ali Ernesto Abo El Nour / Alejandro Ascarrunz</t>
  </si>
  <si>
    <t>Marcelo Aliaga / Roger Aliag</t>
  </si>
  <si>
    <t>Rolando Castrillo / Rodrigo Azúa</t>
  </si>
  <si>
    <t>H. Toro / A. Toro</t>
  </si>
  <si>
    <t>Wilmann Garcia / Marco Antequera</t>
  </si>
  <si>
    <t>Jorge Rodriguez / M. Rodriguez</t>
  </si>
  <si>
    <t>W. Willy Luna / Michael Luna</t>
  </si>
  <si>
    <t>Beto Gonzáles Ajata / Gary Ovidio Ajata</t>
  </si>
  <si>
    <t>Roberto Canaviri / Jhonny Canaviri</t>
  </si>
  <si>
    <t>Miguel Salaz / Ralf Canaviri</t>
  </si>
  <si>
    <t>Boris Canaviri / Ralf Canaviri</t>
  </si>
  <si>
    <t>UTV</t>
  </si>
  <si>
    <t>Pánfilo Condori / Rene Espino</t>
  </si>
  <si>
    <t>N3 Codasur</t>
  </si>
  <si>
    <t>Partida</t>
  </si>
  <si>
    <t>Paso 1</t>
  </si>
  <si>
    <t>vuelta 1</t>
  </si>
  <si>
    <t>vuelta2</t>
  </si>
  <si>
    <t>Paso 2</t>
  </si>
  <si>
    <t>paso 3</t>
  </si>
  <si>
    <t>vuelta 3</t>
  </si>
  <si>
    <t>paso 4</t>
  </si>
  <si>
    <t>vuelta 4</t>
  </si>
  <si>
    <t>paso 5</t>
  </si>
  <si>
    <t>vuelta 5</t>
  </si>
  <si>
    <t>Control: Cristian Conitzer, German Uribe, Teresa Berrios, Miguel Mamani</t>
  </si>
  <si>
    <t>Placa</t>
  </si>
  <si>
    <t>Piloto / Navegante</t>
  </si>
  <si>
    <t>Horacio Toro / A. Toro</t>
  </si>
  <si>
    <t>Daniel Uria / Alvaro Alcazar</t>
  </si>
  <si>
    <t>Marcelo Aliaga / Roger Aliaga</t>
  </si>
  <si>
    <t>5ta competencia municipal de automovilismo AMADEA y primera en Capiri</t>
  </si>
  <si>
    <t>2da vuelta total</t>
  </si>
  <si>
    <t>3ra vuelta total</t>
  </si>
  <si>
    <t>4ta vuelta total</t>
  </si>
  <si>
    <t>5ta vuelta total</t>
  </si>
  <si>
    <t>5 vueltas, vel promedio</t>
  </si>
  <si>
    <t>Actualización, 15.12. : Promedios de velocidad 5ta vuelta y tiempos por vuelta de Salaz</t>
  </si>
  <si>
    <t>Nelson Centellas / Marcelo Pacheco</t>
  </si>
</sst>
</file>

<file path=xl/styles.xml><?xml version="1.0" encoding="utf-8"?>
<styleSheet xmlns="http://schemas.openxmlformats.org/spreadsheetml/2006/main">
  <numFmts count="8">
    <numFmt numFmtId="164" formatCode="0.0\ &quot;km&quot;"/>
    <numFmt numFmtId="165" formatCode="0.00\ &quot;km/h&quot;"/>
    <numFmt numFmtId="166" formatCode="[m]:ss.00"/>
    <numFmt numFmtId="167" formatCode="m:ss.000"/>
    <numFmt numFmtId="168" formatCode="s.000"/>
    <numFmt numFmtId="169" formatCode="m:ss.00"/>
    <numFmt numFmtId="170" formatCode="s.00"/>
    <numFmt numFmtId="171" formatCode="m:ss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0" xfId="0" applyNumberFormat="1" applyAlignment="1">
      <alignment horizontal="left"/>
    </xf>
    <xf numFmtId="165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3" xfId="0" applyBorder="1"/>
    <xf numFmtId="21" fontId="0" fillId="0" borderId="3" xfId="0" applyNumberFormat="1" applyBorder="1"/>
    <xf numFmtId="0" fontId="0" fillId="0" borderId="4" xfId="0" applyBorder="1"/>
    <xf numFmtId="21" fontId="0" fillId="0" borderId="4" xfId="0" applyNumberFormat="1" applyBorder="1"/>
    <xf numFmtId="0" fontId="1" fillId="0" borderId="3" xfId="0" applyFont="1" applyBorder="1"/>
    <xf numFmtId="0" fontId="1" fillId="0" borderId="4" xfId="0" applyFont="1" applyBorder="1"/>
    <xf numFmtId="167" fontId="0" fillId="0" borderId="3" xfId="0" applyNumberFormat="1" applyBorder="1"/>
    <xf numFmtId="167" fontId="1" fillId="0" borderId="3" xfId="0" applyNumberFormat="1" applyFont="1" applyBorder="1"/>
    <xf numFmtId="168" fontId="0" fillId="0" borderId="3" xfId="0" applyNumberFormat="1" applyBorder="1"/>
    <xf numFmtId="166" fontId="1" fillId="0" borderId="3" xfId="0" applyNumberFormat="1" applyFon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/>
    <xf numFmtId="169" fontId="0" fillId="0" borderId="3" xfId="0" applyNumberFormat="1" applyBorder="1"/>
    <xf numFmtId="0" fontId="1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/>
    <xf numFmtId="169" fontId="1" fillId="0" borderId="6" xfId="0" applyNumberFormat="1" applyFont="1" applyBorder="1"/>
    <xf numFmtId="0" fontId="0" fillId="0" borderId="2" xfId="0" applyBorder="1" applyAlignment="1">
      <alignment horizontal="center"/>
    </xf>
    <xf numFmtId="0" fontId="2" fillId="0" borderId="3" xfId="0" applyFont="1" applyBorder="1"/>
    <xf numFmtId="21" fontId="1" fillId="0" borderId="0" xfId="0" applyNumberFormat="1" applyFont="1"/>
    <xf numFmtId="170" fontId="1" fillId="0" borderId="3" xfId="0" applyNumberFormat="1" applyFont="1" applyBorder="1"/>
    <xf numFmtId="171" fontId="0" fillId="0" borderId="9" xfId="0" applyNumberFormat="1" applyBorder="1"/>
    <xf numFmtId="166" fontId="1" fillId="0" borderId="0" xfId="0" applyNumberFormat="1" applyFont="1" applyBorder="1"/>
    <xf numFmtId="21" fontId="1" fillId="0" borderId="3" xfId="0" applyNumberFormat="1" applyFont="1" applyBorder="1"/>
    <xf numFmtId="171" fontId="1" fillId="0" borderId="9" xfId="0" applyNumberFormat="1" applyFont="1" applyBorder="1"/>
    <xf numFmtId="169" fontId="0" fillId="0" borderId="8" xfId="0" applyNumberFormat="1" applyBorder="1"/>
    <xf numFmtId="169" fontId="4" fillId="0" borderId="8" xfId="0" applyNumberFormat="1" applyFont="1" applyBorder="1"/>
    <xf numFmtId="169" fontId="1" fillId="0" borderId="8" xfId="0" applyNumberFormat="1" applyFont="1" applyBorder="1"/>
    <xf numFmtId="169" fontId="0" fillId="0" borderId="9" xfId="0" applyNumberFormat="1" applyBorder="1"/>
    <xf numFmtId="0" fontId="2" fillId="0" borderId="0" xfId="0" applyFont="1" applyBorder="1"/>
    <xf numFmtId="0" fontId="0" fillId="0" borderId="13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1" fillId="0" borderId="1" xfId="0" applyFont="1" applyBorder="1"/>
    <xf numFmtId="0" fontId="1" fillId="0" borderId="19" xfId="0" applyFont="1" applyFill="1" applyBorder="1"/>
    <xf numFmtId="169" fontId="1" fillId="0" borderId="10" xfId="0" applyNumberFormat="1" applyFont="1" applyBorder="1"/>
    <xf numFmtId="169" fontId="1" fillId="0" borderId="3" xfId="0" applyNumberFormat="1" applyFont="1" applyBorder="1"/>
    <xf numFmtId="169" fontId="1" fillId="0" borderId="9" xfId="0" applyNumberFormat="1" applyFont="1" applyBorder="1"/>
    <xf numFmtId="165" fontId="0" fillId="0" borderId="21" xfId="0" applyNumberFormat="1" applyBorder="1"/>
    <xf numFmtId="167" fontId="1" fillId="0" borderId="20" xfId="0" applyNumberFormat="1" applyFont="1" applyBorder="1"/>
    <xf numFmtId="167" fontId="0" fillId="0" borderId="20" xfId="0" applyNumberFormat="1" applyBorder="1"/>
    <xf numFmtId="167" fontId="1" fillId="0" borderId="21" xfId="0" applyNumberFormat="1" applyFont="1" applyBorder="1"/>
    <xf numFmtId="0" fontId="1" fillId="0" borderId="22" xfId="0" applyFont="1" applyBorder="1" applyAlignment="1">
      <alignment wrapText="1"/>
    </xf>
    <xf numFmtId="169" fontId="1" fillId="0" borderId="20" xfId="0" applyNumberFormat="1" applyFont="1" applyBorder="1"/>
    <xf numFmtId="0" fontId="0" fillId="0" borderId="22" xfId="0" applyBorder="1"/>
    <xf numFmtId="169" fontId="1" fillId="0" borderId="9" xfId="0" applyNumberFormat="1" applyFont="1" applyFill="1" applyBorder="1"/>
    <xf numFmtId="0" fontId="1" fillId="0" borderId="23" xfId="0" applyFont="1" applyBorder="1"/>
    <xf numFmtId="0" fontId="0" fillId="0" borderId="23" xfId="0" applyBorder="1"/>
    <xf numFmtId="167" fontId="1" fillId="0" borderId="23" xfId="0" applyNumberFormat="1" applyFont="1" applyBorder="1"/>
    <xf numFmtId="167" fontId="1" fillId="0" borderId="24" xfId="0" applyNumberFormat="1" applyFont="1" applyBorder="1"/>
    <xf numFmtId="169" fontId="0" fillId="0" borderId="23" xfId="0" applyNumberFormat="1" applyBorder="1"/>
    <xf numFmtId="167" fontId="0" fillId="0" borderId="24" xfId="0" applyNumberFormat="1" applyBorder="1"/>
    <xf numFmtId="167" fontId="0" fillId="0" borderId="25" xfId="0" applyNumberFormat="1" applyBorder="1"/>
    <xf numFmtId="47" fontId="1" fillId="0" borderId="3" xfId="0" applyNumberFormat="1" applyFont="1" applyBorder="1"/>
    <xf numFmtId="169" fontId="0" fillId="0" borderId="20" xfId="0" applyNumberFormat="1" applyBorder="1"/>
    <xf numFmtId="169" fontId="1" fillId="0" borderId="5" xfId="0" applyNumberFormat="1" applyFont="1" applyBorder="1"/>
    <xf numFmtId="169" fontId="2" fillId="0" borderId="3" xfId="0" applyNumberFormat="1" applyFont="1" applyBorder="1"/>
    <xf numFmtId="169" fontId="1" fillId="0" borderId="0" xfId="0" applyNumberFormat="1" applyFont="1" applyBorder="1"/>
    <xf numFmtId="169" fontId="1" fillId="0" borderId="11" xfId="0" applyNumberFormat="1" applyFont="1" applyBorder="1"/>
    <xf numFmtId="169" fontId="1" fillId="0" borderId="2" xfId="0" applyNumberFormat="1" applyFont="1" applyBorder="1"/>
    <xf numFmtId="0" fontId="0" fillId="0" borderId="27" xfId="0" applyBorder="1"/>
    <xf numFmtId="171" fontId="0" fillId="0" borderId="5" xfId="0" applyNumberFormat="1" applyBorder="1"/>
    <xf numFmtId="169" fontId="4" fillId="0" borderId="20" xfId="0" applyNumberFormat="1" applyFont="1" applyBorder="1"/>
    <xf numFmtId="0" fontId="0" fillId="0" borderId="33" xfId="0" applyBorder="1"/>
    <xf numFmtId="171" fontId="1" fillId="0" borderId="5" xfId="0" applyNumberFormat="1" applyFont="1" applyBorder="1"/>
    <xf numFmtId="21" fontId="0" fillId="0" borderId="5" xfId="0" applyNumberFormat="1" applyBorder="1"/>
    <xf numFmtId="21" fontId="1" fillId="0" borderId="7" xfId="0" applyNumberFormat="1" applyFont="1" applyBorder="1"/>
    <xf numFmtId="0" fontId="0" fillId="0" borderId="21" xfId="0" applyBorder="1"/>
    <xf numFmtId="0" fontId="0" fillId="0" borderId="34" xfId="0" applyBorder="1"/>
    <xf numFmtId="169" fontId="2" fillId="0" borderId="9" xfId="0" applyNumberFormat="1" applyFont="1" applyBorder="1"/>
    <xf numFmtId="169" fontId="2" fillId="0" borderId="20" xfId="0" applyNumberFormat="1" applyFont="1" applyBorder="1"/>
    <xf numFmtId="0" fontId="1" fillId="0" borderId="0" xfId="0" applyFont="1" applyBorder="1"/>
    <xf numFmtId="171" fontId="1" fillId="0" borderId="27" xfId="0" applyNumberFormat="1" applyFont="1" applyBorder="1"/>
    <xf numFmtId="169" fontId="1" fillId="0" borderId="28" xfId="0" applyNumberFormat="1" applyFont="1" applyBorder="1"/>
    <xf numFmtId="169" fontId="1" fillId="0" borderId="27" xfId="0" applyNumberFormat="1" applyFont="1" applyBorder="1"/>
    <xf numFmtId="169" fontId="1" fillId="0" borderId="21" xfId="0" applyNumberFormat="1" applyFont="1" applyBorder="1"/>
    <xf numFmtId="169" fontId="0" fillId="0" borderId="34" xfId="0" applyNumberFormat="1" applyBorder="1"/>
    <xf numFmtId="169" fontId="1" fillId="0" borderId="34" xfId="0" applyNumberFormat="1" applyFont="1" applyBorder="1"/>
    <xf numFmtId="0" fontId="1" fillId="0" borderId="13" xfId="0" applyFont="1" applyBorder="1"/>
    <xf numFmtId="0" fontId="0" fillId="0" borderId="17" xfId="0" applyBorder="1"/>
    <xf numFmtId="164" fontId="0" fillId="0" borderId="0" xfId="0" applyNumberFormat="1" applyBorder="1" applyAlignment="1">
      <alignment horizontal="left"/>
    </xf>
    <xf numFmtId="0" fontId="0" fillId="0" borderId="14" xfId="0" applyBorder="1"/>
    <xf numFmtId="0" fontId="1" fillId="0" borderId="38" xfId="0" applyFont="1" applyBorder="1"/>
    <xf numFmtId="169" fontId="1" fillId="0" borderId="39" xfId="0" applyNumberFormat="1" applyFont="1" applyBorder="1"/>
    <xf numFmtId="169" fontId="0" fillId="0" borderId="40" xfId="0" applyNumberFormat="1" applyBorder="1"/>
    <xf numFmtId="0" fontId="0" fillId="0" borderId="38" xfId="0" applyBorder="1"/>
    <xf numFmtId="169" fontId="0" fillId="0" borderId="39" xfId="0" applyNumberFormat="1" applyBorder="1"/>
    <xf numFmtId="169" fontId="1" fillId="0" borderId="39" xfId="0" quotePrefix="1" applyNumberFormat="1" applyFont="1" applyBorder="1"/>
    <xf numFmtId="0" fontId="1" fillId="0" borderId="15" xfId="0" applyFont="1" applyBorder="1"/>
    <xf numFmtId="169" fontId="0" fillId="0" borderId="14" xfId="0" applyNumberFormat="1" applyBorder="1"/>
    <xf numFmtId="0" fontId="0" fillId="0" borderId="41" xfId="0" applyBorder="1"/>
    <xf numFmtId="0" fontId="0" fillId="0" borderId="42" xfId="0" applyBorder="1"/>
    <xf numFmtId="0" fontId="2" fillId="0" borderId="26" xfId="0" applyFont="1" applyBorder="1"/>
    <xf numFmtId="0" fontId="1" fillId="0" borderId="26" xfId="0" applyFont="1" applyBorder="1"/>
    <xf numFmtId="0" fontId="0" fillId="0" borderId="26" xfId="0" applyBorder="1"/>
    <xf numFmtId="21" fontId="0" fillId="0" borderId="26" xfId="0" applyNumberFormat="1" applyBorder="1"/>
    <xf numFmtId="21" fontId="0" fillId="0" borderId="29" xfId="0" applyNumberFormat="1" applyBorder="1"/>
    <xf numFmtId="169" fontId="1" fillId="0" borderId="30" xfId="0" applyNumberFormat="1" applyFont="1" applyBorder="1"/>
    <xf numFmtId="169" fontId="0" fillId="0" borderId="1" xfId="0" applyNumberFormat="1" applyBorder="1"/>
    <xf numFmtId="0" fontId="0" fillId="0" borderId="37" xfId="0" applyBorder="1"/>
    <xf numFmtId="0" fontId="0" fillId="0" borderId="19" xfId="0" applyBorder="1"/>
    <xf numFmtId="165" fontId="0" fillId="0" borderId="0" xfId="0" applyNumberFormat="1" applyBorder="1"/>
    <xf numFmtId="0" fontId="2" fillId="0" borderId="22" xfId="0" applyFont="1" applyBorder="1" applyAlignment="1">
      <alignment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22" xfId="0" applyNumberFormat="1" applyBorder="1"/>
    <xf numFmtId="166" fontId="1" fillId="0" borderId="26" xfId="0" applyNumberFormat="1" applyFont="1" applyBorder="1"/>
    <xf numFmtId="0" fontId="1" fillId="0" borderId="3" xfId="0" applyFont="1" applyBorder="1" applyAlignment="1">
      <alignment shrinkToFit="1"/>
    </xf>
    <xf numFmtId="0" fontId="2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47" fontId="1" fillId="0" borderId="2" xfId="0" applyNumberFormat="1" applyFont="1" applyBorder="1"/>
    <xf numFmtId="169" fontId="1" fillId="0" borderId="31" xfId="0" applyNumberFormat="1" applyFont="1" applyBorder="1"/>
    <xf numFmtId="169" fontId="2" fillId="0" borderId="31" xfId="0" applyNumberFormat="1" applyFont="1" applyBorder="1"/>
    <xf numFmtId="169" fontId="0" fillId="0" borderId="11" xfId="0" applyNumberFormat="1" applyBorder="1"/>
    <xf numFmtId="169" fontId="1" fillId="0" borderId="43" xfId="0" applyNumberFormat="1" applyFont="1" applyBorder="1"/>
    <xf numFmtId="171" fontId="1" fillId="0" borderId="37" xfId="0" applyNumberFormat="1" applyFont="1" applyBorder="1"/>
    <xf numFmtId="171" fontId="1" fillId="0" borderId="33" xfId="0" applyNumberFormat="1" applyFont="1" applyBorder="1"/>
    <xf numFmtId="169" fontId="1" fillId="0" borderId="22" xfId="0" applyNumberFormat="1" applyFont="1" applyBorder="1" applyAlignment="1">
      <alignment wrapText="1"/>
    </xf>
    <xf numFmtId="169" fontId="1" fillId="0" borderId="1" xfId="0" applyNumberFormat="1" applyFont="1" applyBorder="1"/>
    <xf numFmtId="169" fontId="1" fillId="0" borderId="37" xfId="0" applyNumberFormat="1" applyFont="1" applyBorder="1"/>
    <xf numFmtId="169" fontId="2" fillId="0" borderId="22" xfId="0" applyNumberFormat="1" applyFont="1" applyBorder="1" applyAlignment="1">
      <alignment wrapText="1"/>
    </xf>
    <xf numFmtId="169" fontId="1" fillId="0" borderId="19" xfId="0" applyNumberFormat="1" applyFont="1" applyBorder="1"/>
    <xf numFmtId="171" fontId="1" fillId="0" borderId="45" xfId="0" applyNumberFormat="1" applyFont="1" applyBorder="1"/>
    <xf numFmtId="171" fontId="1" fillId="0" borderId="46" xfId="0" applyNumberFormat="1" applyFont="1" applyBorder="1"/>
    <xf numFmtId="169" fontId="1" fillId="0" borderId="44" xfId="0" applyNumberFormat="1" applyFont="1" applyBorder="1" applyAlignment="1">
      <alignment wrapText="1"/>
    </xf>
    <xf numFmtId="169" fontId="1" fillId="0" borderId="4" xfId="0" applyNumberFormat="1" applyFont="1" applyBorder="1"/>
    <xf numFmtId="169" fontId="1" fillId="0" borderId="47" xfId="0" applyNumberFormat="1" applyFont="1" applyBorder="1"/>
    <xf numFmtId="169" fontId="1" fillId="0" borderId="45" xfId="0" applyNumberFormat="1" applyFont="1" applyBorder="1"/>
    <xf numFmtId="169" fontId="2" fillId="0" borderId="44" xfId="0" applyNumberFormat="1" applyFont="1" applyBorder="1" applyAlignment="1">
      <alignment wrapText="1"/>
    </xf>
    <xf numFmtId="0" fontId="1" fillId="0" borderId="48" xfId="0" applyFont="1" applyFill="1" applyBorder="1"/>
    <xf numFmtId="165" fontId="1" fillId="0" borderId="43" xfId="0" applyNumberFormat="1" applyFont="1" applyBorder="1"/>
    <xf numFmtId="165" fontId="1" fillId="0" borderId="22" xfId="0" applyNumberFormat="1" applyFont="1" applyBorder="1"/>
    <xf numFmtId="165" fontId="1" fillId="0" borderId="1" xfId="0" applyNumberFormat="1" applyFont="1" applyBorder="1"/>
    <xf numFmtId="165" fontId="1" fillId="0" borderId="37" xfId="0" applyNumberFormat="1" applyFont="1" applyBorder="1"/>
    <xf numFmtId="165" fontId="0" fillId="0" borderId="37" xfId="0" applyNumberFormat="1" applyBorder="1"/>
    <xf numFmtId="169" fontId="1" fillId="0" borderId="50" xfId="0" applyNumberFormat="1" applyFont="1" applyBorder="1"/>
    <xf numFmtId="169" fontId="1" fillId="0" borderId="51" xfId="0" applyNumberFormat="1" applyFont="1" applyBorder="1"/>
    <xf numFmtId="169" fontId="0" fillId="0" borderId="51" xfId="0" applyNumberFormat="1" applyBorder="1"/>
    <xf numFmtId="165" fontId="1" fillId="0" borderId="49" xfId="0" applyNumberFormat="1" applyFont="1" applyBorder="1"/>
    <xf numFmtId="169" fontId="4" fillId="0" borderId="51" xfId="0" applyNumberFormat="1" applyFont="1" applyBorder="1"/>
    <xf numFmtId="0" fontId="1" fillId="0" borderId="16" xfId="0" applyFont="1" applyBorder="1"/>
    <xf numFmtId="0" fontId="2" fillId="0" borderId="35" xfId="0" applyFont="1" applyBorder="1" applyAlignment="1">
      <alignment wrapText="1"/>
    </xf>
    <xf numFmtId="0" fontId="1" fillId="0" borderId="35" xfId="0" applyFont="1" applyBorder="1" applyAlignment="1">
      <alignment horizontal="center"/>
    </xf>
    <xf numFmtId="169" fontId="1" fillId="0" borderId="52" xfId="0" applyNumberFormat="1" applyFont="1" applyBorder="1"/>
    <xf numFmtId="171" fontId="1" fillId="0" borderId="36" xfId="0" applyNumberFormat="1" applyFont="1" applyBorder="1"/>
    <xf numFmtId="171" fontId="1" fillId="0" borderId="32" xfId="0" applyNumberFormat="1" applyFont="1" applyBorder="1"/>
    <xf numFmtId="169" fontId="1" fillId="0" borderId="35" xfId="0" applyNumberFormat="1" applyFont="1" applyBorder="1" applyAlignment="1">
      <alignment wrapText="1"/>
    </xf>
    <xf numFmtId="169" fontId="1" fillId="0" borderId="53" xfId="0" applyNumberFormat="1" applyFont="1" applyBorder="1"/>
    <xf numFmtId="169" fontId="1" fillId="0" borderId="36" xfId="0" applyNumberFormat="1" applyFont="1" applyBorder="1"/>
    <xf numFmtId="169" fontId="2" fillId="0" borderId="35" xfId="0" applyNumberFormat="1" applyFont="1" applyBorder="1" applyAlignment="1">
      <alignment wrapText="1"/>
    </xf>
    <xf numFmtId="169" fontId="1" fillId="0" borderId="17" xfId="0" applyNumberFormat="1" applyFont="1" applyBorder="1"/>
    <xf numFmtId="169" fontId="1" fillId="0" borderId="32" xfId="0" applyNumberFormat="1" applyFont="1" applyBorder="1"/>
    <xf numFmtId="165" fontId="1" fillId="0" borderId="33" xfId="0" applyNumberFormat="1" applyFont="1" applyBorder="1"/>
    <xf numFmtId="169" fontId="1" fillId="0" borderId="12" xfId="0" applyNumberFormat="1" applyFont="1" applyBorder="1"/>
    <xf numFmtId="169" fontId="1" fillId="0" borderId="54" xfId="0" applyNumberFormat="1" applyFont="1" applyBorder="1"/>
    <xf numFmtId="165" fontId="1" fillId="0" borderId="55" xfId="0" applyNumberFormat="1" applyFont="1" applyBorder="1"/>
    <xf numFmtId="169" fontId="1" fillId="0" borderId="56" xfId="0" applyNumberFormat="1" applyFont="1" applyBorder="1"/>
    <xf numFmtId="169" fontId="1" fillId="0" borderId="57" xfId="0" applyNumberFormat="1" applyFont="1" applyBorder="1"/>
    <xf numFmtId="169" fontId="1" fillId="0" borderId="5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topLeftCell="A26" zoomScale="90" zoomScaleSheetLayoutView="90" workbookViewId="0">
      <selection activeCell="D26" sqref="D26"/>
    </sheetView>
  </sheetViews>
  <sheetFormatPr baseColWidth="10" defaultColWidth="11.42578125" defaultRowHeight="12.75"/>
  <cols>
    <col min="1" max="1" width="11.85546875" bestFit="1" customWidth="1"/>
    <col min="2" max="2" width="9.140625" customWidth="1"/>
    <col min="3" max="3" width="7.7109375" customWidth="1"/>
    <col min="4" max="4" width="37.28515625" bestFit="1" customWidth="1"/>
    <col min="5" max="5" width="15.7109375" customWidth="1"/>
    <col min="6" max="6" width="15.28515625" customWidth="1"/>
    <col min="7" max="7" width="13.28515625" customWidth="1"/>
  </cols>
  <sheetData>
    <row r="1" spans="1:7">
      <c r="C1" t="s">
        <v>25</v>
      </c>
    </row>
    <row r="2" spans="1:7">
      <c r="C2" s="5" t="s">
        <v>40</v>
      </c>
    </row>
    <row r="3" spans="1:7">
      <c r="C3" s="5" t="s">
        <v>26</v>
      </c>
    </row>
    <row r="4" spans="1:7">
      <c r="C4" s="5" t="s">
        <v>41</v>
      </c>
    </row>
    <row r="5" spans="1:7">
      <c r="C5" s="5" t="s">
        <v>42</v>
      </c>
      <c r="E5" s="21" t="s">
        <v>35</v>
      </c>
    </row>
    <row r="6" spans="1:7">
      <c r="C6" s="5" t="s">
        <v>43</v>
      </c>
    </row>
    <row r="7" spans="1:7">
      <c r="E7" s="5" t="s">
        <v>12</v>
      </c>
    </row>
    <row r="8" spans="1:7">
      <c r="C8" s="5" t="s">
        <v>27</v>
      </c>
      <c r="E8" s="3">
        <v>5</v>
      </c>
      <c r="G8" s="4"/>
    </row>
    <row r="9" spans="1:7">
      <c r="B9" s="5" t="s">
        <v>11</v>
      </c>
    </row>
    <row r="10" spans="1:7">
      <c r="C10" t="s">
        <v>2</v>
      </c>
      <c r="F10" s="24" t="s">
        <v>16</v>
      </c>
    </row>
    <row r="11" spans="1:7" ht="25.5">
      <c r="A11" s="2"/>
      <c r="B11" s="1"/>
      <c r="C11" s="1"/>
      <c r="D11" s="1" t="s">
        <v>0</v>
      </c>
      <c r="E11" s="20" t="s">
        <v>44</v>
      </c>
      <c r="F11" s="54" t="s">
        <v>15</v>
      </c>
      <c r="G11" s="1" t="s">
        <v>6</v>
      </c>
    </row>
    <row r="12" spans="1:7" ht="13.5" customHeight="1">
      <c r="A12" s="1" t="s">
        <v>3</v>
      </c>
      <c r="B12" s="120" t="s">
        <v>5</v>
      </c>
      <c r="C12" s="1" t="s">
        <v>4</v>
      </c>
      <c r="D12" s="45" t="s">
        <v>13</v>
      </c>
      <c r="E12" s="1"/>
      <c r="F12" s="121">
        <f>$E8*1/F14/24</f>
        <v>50.275116610339921</v>
      </c>
      <c r="G12" s="122" t="s">
        <v>18</v>
      </c>
    </row>
    <row r="13" spans="1:7" ht="13.5" customHeight="1">
      <c r="A13" s="6"/>
      <c r="B13" s="27"/>
      <c r="C13" s="6"/>
      <c r="D13" s="17"/>
      <c r="E13" s="6"/>
      <c r="F13" s="50"/>
      <c r="G13" s="32"/>
    </row>
    <row r="14" spans="1:7" ht="17.25" customHeight="1">
      <c r="A14" s="11" t="s">
        <v>7</v>
      </c>
      <c r="B14" s="18">
        <v>1</v>
      </c>
      <c r="C14" s="7">
        <v>806</v>
      </c>
      <c r="D14" s="11" t="s">
        <v>54</v>
      </c>
      <c r="E14" s="11"/>
      <c r="F14" s="51">
        <v>4.1438657407407405E-3</v>
      </c>
      <c r="G14" s="29"/>
    </row>
    <row r="15" spans="1:7" ht="17.25" customHeight="1">
      <c r="A15" s="11" t="s">
        <v>7</v>
      </c>
      <c r="B15" s="18">
        <v>2</v>
      </c>
      <c r="C15" s="7">
        <v>802</v>
      </c>
      <c r="D15" s="11" t="s">
        <v>55</v>
      </c>
      <c r="E15" s="11"/>
      <c r="F15" s="51">
        <v>4.2758101851851854E-3</v>
      </c>
      <c r="G15" s="30">
        <f>F15-F$14</f>
        <v>1.3194444444444495E-4</v>
      </c>
    </row>
    <row r="16" spans="1:7" ht="17.25" customHeight="1">
      <c r="A16" s="7" t="s">
        <v>7</v>
      </c>
      <c r="B16" s="18">
        <v>3</v>
      </c>
      <c r="C16" s="7">
        <v>804</v>
      </c>
      <c r="D16" s="11" t="s">
        <v>59</v>
      </c>
      <c r="E16" s="11"/>
      <c r="F16" s="51">
        <v>4.3361111111111109E-3</v>
      </c>
      <c r="G16" s="30">
        <f t="shared" ref="G16:G19" si="0">F16-F$14</f>
        <v>1.922453703703704E-4</v>
      </c>
    </row>
    <row r="17" spans="1:7" ht="17.25" customHeight="1">
      <c r="A17" s="11" t="s">
        <v>7</v>
      </c>
      <c r="B17" s="18">
        <v>4</v>
      </c>
      <c r="C17" s="7">
        <v>80</v>
      </c>
      <c r="D17" s="11" t="s">
        <v>51</v>
      </c>
      <c r="E17" s="11"/>
      <c r="F17" s="51">
        <v>4.3637731481481479E-3</v>
      </c>
      <c r="G17" s="30">
        <f t="shared" si="0"/>
        <v>2.1990740740740738E-4</v>
      </c>
    </row>
    <row r="18" spans="1:7" ht="17.25" customHeight="1">
      <c r="A18" s="11" t="s">
        <v>7</v>
      </c>
      <c r="B18" s="18">
        <v>5</v>
      </c>
      <c r="C18" s="7">
        <v>832</v>
      </c>
      <c r="D18" s="11" t="s">
        <v>53</v>
      </c>
      <c r="E18" s="11"/>
      <c r="F18" s="51">
        <v>4.4538194444444443E-3</v>
      </c>
      <c r="G18" s="30">
        <f t="shared" si="0"/>
        <v>3.0995370370370378E-4</v>
      </c>
    </row>
    <row r="19" spans="1:7" ht="17.25" customHeight="1">
      <c r="A19" s="7" t="s">
        <v>7</v>
      </c>
      <c r="B19" s="18">
        <v>6</v>
      </c>
      <c r="C19" s="7">
        <v>833</v>
      </c>
      <c r="D19" s="11" t="s">
        <v>57</v>
      </c>
      <c r="E19" s="11"/>
      <c r="F19" s="51">
        <v>6.8675925925925927E-3</v>
      </c>
      <c r="G19" s="30">
        <f t="shared" si="0"/>
        <v>2.7237268518518522E-3</v>
      </c>
    </row>
    <row r="20" spans="1:7" ht="17.25" customHeight="1">
      <c r="A20" s="7"/>
      <c r="B20" s="19"/>
      <c r="C20" s="7"/>
      <c r="D20" s="7"/>
      <c r="E20" s="7"/>
      <c r="F20" s="52"/>
      <c r="G20" s="7"/>
    </row>
    <row r="21" spans="1:7" ht="17.25" customHeight="1">
      <c r="A21" s="7" t="s">
        <v>21</v>
      </c>
      <c r="B21" s="19">
        <v>1</v>
      </c>
      <c r="C21" s="7">
        <v>122</v>
      </c>
      <c r="D21" s="11" t="s">
        <v>56</v>
      </c>
      <c r="E21" s="14"/>
      <c r="F21" s="52">
        <v>3.8718749999999999E-3</v>
      </c>
      <c r="G21" s="7"/>
    </row>
    <row r="22" spans="1:7" ht="17.25" customHeight="1">
      <c r="A22" s="7"/>
      <c r="B22" s="19"/>
      <c r="C22" s="7"/>
      <c r="D22" s="11"/>
      <c r="E22" s="22"/>
      <c r="F22" s="52"/>
      <c r="G22" s="7"/>
    </row>
    <row r="23" spans="1:7" ht="17.25" customHeight="1">
      <c r="A23" s="7" t="s">
        <v>22</v>
      </c>
      <c r="B23" s="18">
        <v>1</v>
      </c>
      <c r="C23" s="7">
        <v>30</v>
      </c>
      <c r="D23" s="11" t="s">
        <v>47</v>
      </c>
      <c r="E23" s="14">
        <v>2.1464467592592591E-2</v>
      </c>
      <c r="F23" s="52">
        <v>3.6957175925925925E-3</v>
      </c>
      <c r="G23" s="30">
        <f>F23-F$23</f>
        <v>0</v>
      </c>
    </row>
    <row r="24" spans="1:7" ht="17.25" customHeight="1">
      <c r="A24" s="7" t="s">
        <v>22</v>
      </c>
      <c r="B24" s="18">
        <v>2</v>
      </c>
      <c r="C24" s="7">
        <v>586</v>
      </c>
      <c r="D24" s="11" t="s">
        <v>39</v>
      </c>
      <c r="E24" s="14"/>
      <c r="F24" s="52">
        <v>3.7975694444444441E-3</v>
      </c>
      <c r="G24" s="30">
        <f>F24-F$23</f>
        <v>1.0185185185185167E-4</v>
      </c>
    </row>
    <row r="25" spans="1:7" ht="17.25" customHeight="1">
      <c r="A25" s="7" t="s">
        <v>22</v>
      </c>
      <c r="B25" s="18">
        <v>3</v>
      </c>
      <c r="C25" s="7">
        <v>623</v>
      </c>
      <c r="D25" s="11" t="s">
        <v>36</v>
      </c>
      <c r="E25" s="48"/>
      <c r="F25" s="51">
        <v>3.8194444444444443E-3</v>
      </c>
      <c r="G25" s="30">
        <f>F25-F$23</f>
        <v>1.2372685185185186E-4</v>
      </c>
    </row>
    <row r="26" spans="1:7" ht="17.25" customHeight="1">
      <c r="A26" s="7" t="s">
        <v>22</v>
      </c>
      <c r="B26" s="18">
        <v>4</v>
      </c>
      <c r="C26" s="7">
        <v>519</v>
      </c>
      <c r="D26" s="11" t="s">
        <v>85</v>
      </c>
      <c r="E26" s="14"/>
      <c r="F26" s="52">
        <v>3.9393518518518519E-3</v>
      </c>
      <c r="G26" s="30">
        <f t="shared" ref="G26:G28" si="1">F26-F$23</f>
        <v>2.4363425925925941E-4</v>
      </c>
    </row>
    <row r="27" spans="1:7" ht="17.25" customHeight="1">
      <c r="A27" s="11" t="s">
        <v>22</v>
      </c>
      <c r="B27" s="18">
        <v>5</v>
      </c>
      <c r="C27" s="7">
        <v>461</v>
      </c>
      <c r="D27" s="11" t="s">
        <v>77</v>
      </c>
      <c r="E27" s="48"/>
      <c r="F27" s="51">
        <v>4.0699074074074075E-3</v>
      </c>
      <c r="G27" s="30">
        <f t="shared" si="1"/>
        <v>3.7418981481481504E-4</v>
      </c>
    </row>
    <row r="28" spans="1:7" ht="17.25" customHeight="1">
      <c r="A28" s="11" t="s">
        <v>22</v>
      </c>
      <c r="B28" s="18">
        <v>6</v>
      </c>
      <c r="C28" s="7">
        <v>290</v>
      </c>
      <c r="D28" s="11" t="s">
        <v>50</v>
      </c>
      <c r="E28" s="48"/>
      <c r="F28" s="51">
        <v>4.7180555555555561E-3</v>
      </c>
      <c r="G28" s="48">
        <f t="shared" si="1"/>
        <v>1.0223379629629636E-3</v>
      </c>
    </row>
    <row r="29" spans="1:7" ht="17.25" customHeight="1">
      <c r="A29" s="11"/>
      <c r="B29" s="18"/>
      <c r="C29" s="7"/>
      <c r="D29" s="11"/>
      <c r="E29" s="48"/>
      <c r="F29" s="53"/>
      <c r="G29" s="48"/>
    </row>
    <row r="30" spans="1:7" ht="17.25" customHeight="1">
      <c r="A30" s="7"/>
      <c r="B30" s="7"/>
      <c r="C30" s="7"/>
      <c r="D30" s="7"/>
      <c r="E30" s="7"/>
      <c r="F30" s="50">
        <f>$E8*1/F31/24</f>
        <v>60.679611650485434</v>
      </c>
      <c r="G30" s="15"/>
    </row>
    <row r="31" spans="1:7" ht="17.25" customHeight="1">
      <c r="A31" s="11" t="s">
        <v>60</v>
      </c>
      <c r="B31" s="18">
        <v>1</v>
      </c>
      <c r="C31" s="7">
        <v>8</v>
      </c>
      <c r="D31" s="11" t="s">
        <v>49</v>
      </c>
      <c r="E31" s="11"/>
      <c r="F31" s="51">
        <v>3.4333333333333334E-3</v>
      </c>
      <c r="G31" s="8"/>
    </row>
    <row r="32" spans="1:7" ht="17.25" customHeight="1">
      <c r="A32" s="7" t="s">
        <v>20</v>
      </c>
      <c r="B32" s="18">
        <v>2</v>
      </c>
      <c r="C32" s="7">
        <v>12</v>
      </c>
      <c r="D32" s="11" t="s">
        <v>37</v>
      </c>
      <c r="E32" s="23"/>
      <c r="F32" s="52">
        <v>3.6710648148148149E-3</v>
      </c>
      <c r="G32" s="30">
        <f>F32-F$31</f>
        <v>2.3773148148148156E-4</v>
      </c>
    </row>
    <row r="33" spans="1:7" ht="17.25" customHeight="1">
      <c r="A33" s="7" t="s">
        <v>20</v>
      </c>
      <c r="B33" s="18">
        <v>3</v>
      </c>
      <c r="C33" s="7">
        <v>119</v>
      </c>
      <c r="D33" s="11" t="s">
        <v>52</v>
      </c>
      <c r="E33" s="48"/>
      <c r="F33" s="52">
        <v>3.7673611111111107E-3</v>
      </c>
      <c r="G33" s="30">
        <f t="shared" ref="G33:G34" si="2">F33-F$31</f>
        <v>3.3402777777777727E-4</v>
      </c>
    </row>
    <row r="34" spans="1:7" ht="17.25" customHeight="1">
      <c r="A34" s="7" t="s">
        <v>20</v>
      </c>
      <c r="B34" s="18">
        <v>4</v>
      </c>
      <c r="C34" s="7">
        <v>14</v>
      </c>
      <c r="D34" s="11" t="s">
        <v>38</v>
      </c>
      <c r="E34" s="48"/>
      <c r="F34" s="52">
        <v>3.9682870370370367E-3</v>
      </c>
      <c r="G34" s="30">
        <f t="shared" si="2"/>
        <v>5.3495370370370329E-4</v>
      </c>
    </row>
    <row r="35" spans="1:7" ht="17.25" customHeight="1">
      <c r="A35" s="7" t="s">
        <v>20</v>
      </c>
      <c r="B35" s="18">
        <v>5</v>
      </c>
      <c r="C35" s="7">
        <v>142</v>
      </c>
      <c r="D35" s="11" t="s">
        <v>46</v>
      </c>
      <c r="E35" s="52">
        <v>7.4152777777777784E-3</v>
      </c>
      <c r="F35" s="52">
        <v>4.1042824074074081E-3</v>
      </c>
      <c r="G35" s="48">
        <f>F35-F$31</f>
        <v>6.7094907407407468E-4</v>
      </c>
    </row>
    <row r="36" spans="1:7" ht="17.25" customHeight="1">
      <c r="A36" s="7"/>
      <c r="B36" s="18"/>
      <c r="C36" s="7"/>
      <c r="D36" s="11"/>
      <c r="E36" s="22"/>
      <c r="F36" s="52"/>
      <c r="G36" s="30"/>
    </row>
    <row r="37" spans="1:7" ht="17.25" customHeight="1">
      <c r="A37" s="11" t="s">
        <v>58</v>
      </c>
      <c r="B37" s="18">
        <v>1</v>
      </c>
      <c r="C37" s="7">
        <v>155</v>
      </c>
      <c r="D37" s="11" t="s">
        <v>76</v>
      </c>
      <c r="E37" s="48"/>
      <c r="F37" s="52">
        <v>3.7069444444444446E-3</v>
      </c>
      <c r="G37" s="30"/>
    </row>
    <row r="38" spans="1:7" ht="17.25" customHeight="1">
      <c r="A38" s="7"/>
      <c r="B38" s="18"/>
      <c r="C38" s="7"/>
      <c r="D38" s="11"/>
      <c r="E38" s="22"/>
      <c r="F38" s="52"/>
      <c r="G38" s="30"/>
    </row>
    <row r="39" spans="1:7" ht="17.25" customHeight="1">
      <c r="A39" s="7"/>
      <c r="B39" s="7"/>
      <c r="C39" s="11" t="s">
        <v>17</v>
      </c>
      <c r="D39" s="7"/>
      <c r="E39" s="7"/>
      <c r="F39" s="8"/>
      <c r="G39" s="8"/>
    </row>
    <row r="40" spans="1:7" ht="17.25" customHeight="1">
      <c r="A40" s="9"/>
      <c r="B40" s="9"/>
      <c r="C40" s="12" t="s">
        <v>45</v>
      </c>
      <c r="D40" s="9"/>
      <c r="E40" s="9"/>
      <c r="F40" s="10"/>
      <c r="G40" s="10"/>
    </row>
  </sheetData>
  <sortState ref="A14:F19">
    <sortCondition ref="F14:F19"/>
  </sortState>
  <phoneticPr fontId="0" type="noConversion"/>
  <pageMargins left="0.74803149606299213" right="0.74803149606299213" top="0.98425196850393704" bottom="0.98425196850393704" header="0" footer="0"/>
  <pageSetup scale="78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topLeftCell="A22" zoomScaleSheetLayoutView="100" workbookViewId="0">
      <selection activeCell="D22" sqref="D22"/>
    </sheetView>
  </sheetViews>
  <sheetFormatPr baseColWidth="10" defaultColWidth="11.42578125" defaultRowHeight="12.75"/>
  <cols>
    <col min="1" max="1" width="11.85546875" bestFit="1" customWidth="1"/>
    <col min="2" max="2" width="9.140625" customWidth="1"/>
    <col min="3" max="3" width="7.7109375" customWidth="1"/>
    <col min="4" max="4" width="37.28515625" bestFit="1" customWidth="1"/>
    <col min="5" max="5" width="15.7109375" customWidth="1"/>
    <col min="6" max="6" width="15.28515625" customWidth="1"/>
    <col min="7" max="7" width="13.28515625" customWidth="1"/>
  </cols>
  <sheetData>
    <row r="1" spans="1:7">
      <c r="C1" t="s">
        <v>25</v>
      </c>
    </row>
    <row r="2" spans="1:7">
      <c r="C2" s="5" t="s">
        <v>40</v>
      </c>
    </row>
    <row r="3" spans="1:7">
      <c r="C3" s="5" t="s">
        <v>26</v>
      </c>
    </row>
    <row r="4" spans="1:7">
      <c r="C4" s="5" t="s">
        <v>41</v>
      </c>
    </row>
    <row r="5" spans="1:7">
      <c r="C5" s="5" t="s">
        <v>42</v>
      </c>
      <c r="E5" s="21" t="s">
        <v>29</v>
      </c>
    </row>
    <row r="6" spans="1:7">
      <c r="C6" s="5" t="s">
        <v>43</v>
      </c>
    </row>
    <row r="7" spans="1:7">
      <c r="E7" s="5" t="s">
        <v>12</v>
      </c>
    </row>
    <row r="8" spans="1:7">
      <c r="C8" s="5" t="s">
        <v>27</v>
      </c>
      <c r="E8" s="3">
        <v>5</v>
      </c>
      <c r="G8" s="4"/>
    </row>
    <row r="9" spans="1:7">
      <c r="B9" s="5" t="s">
        <v>11</v>
      </c>
    </row>
    <row r="10" spans="1:7">
      <c r="C10" t="s">
        <v>2</v>
      </c>
      <c r="F10" s="24" t="s">
        <v>16</v>
      </c>
    </row>
    <row r="11" spans="1:7" ht="25.5">
      <c r="B11" s="1"/>
      <c r="C11" s="1"/>
      <c r="D11" s="1" t="s">
        <v>0</v>
      </c>
      <c r="E11" s="20" t="s">
        <v>44</v>
      </c>
      <c r="F11" s="54" t="s">
        <v>15</v>
      </c>
      <c r="G11" s="1" t="s">
        <v>6</v>
      </c>
    </row>
    <row r="12" spans="1:7" ht="13.5" customHeight="1">
      <c r="A12" s="6" t="s">
        <v>3</v>
      </c>
      <c r="B12" s="27" t="s">
        <v>5</v>
      </c>
      <c r="C12" s="6" t="s">
        <v>4</v>
      </c>
      <c r="D12" s="17" t="s">
        <v>13</v>
      </c>
      <c r="E12" s="6"/>
      <c r="F12" s="50">
        <f>$E8*1/F14/24</f>
        <v>60.679611650485434</v>
      </c>
      <c r="G12" s="16" t="s">
        <v>18</v>
      </c>
    </row>
    <row r="13" spans="1:7" ht="13.5" customHeight="1">
      <c r="A13" s="6"/>
      <c r="B13" s="27"/>
      <c r="C13" s="6"/>
      <c r="D13" s="17"/>
      <c r="E13" s="6"/>
      <c r="F13" s="50"/>
      <c r="G13" s="32"/>
    </row>
    <row r="14" spans="1:7" ht="17.25" customHeight="1">
      <c r="A14" s="11" t="s">
        <v>60</v>
      </c>
      <c r="B14" s="18">
        <v>1</v>
      </c>
      <c r="C14" s="7">
        <v>8</v>
      </c>
      <c r="D14" s="11" t="s">
        <v>49</v>
      </c>
      <c r="E14" s="11"/>
      <c r="F14" s="51">
        <v>3.4333333333333334E-3</v>
      </c>
      <c r="G14" s="29"/>
    </row>
    <row r="15" spans="1:7" ht="17.25" customHeight="1">
      <c r="A15" s="7" t="s">
        <v>20</v>
      </c>
      <c r="B15" s="18">
        <v>2</v>
      </c>
      <c r="C15" s="7">
        <v>12</v>
      </c>
      <c r="D15" s="11" t="s">
        <v>37</v>
      </c>
      <c r="E15" s="23"/>
      <c r="F15" s="52">
        <v>3.6710648148148149E-3</v>
      </c>
      <c r="G15" s="30">
        <f>F15-F$14</f>
        <v>2.3773148148148156E-4</v>
      </c>
    </row>
    <row r="16" spans="1:7">
      <c r="A16" s="7" t="s">
        <v>22</v>
      </c>
      <c r="B16" s="18">
        <v>3</v>
      </c>
      <c r="C16" s="7">
        <v>30</v>
      </c>
      <c r="D16" s="123" t="s">
        <v>47</v>
      </c>
      <c r="E16" s="14">
        <v>2.1464467592592591E-2</v>
      </c>
      <c r="F16" s="52">
        <v>3.6957175925925925E-3</v>
      </c>
      <c r="G16" s="30">
        <f t="shared" ref="G16:G37" si="0">F16-F$14</f>
        <v>2.6238425925925908E-4</v>
      </c>
    </row>
    <row r="17" spans="1:7" ht="17.25" customHeight="1">
      <c r="A17" s="11" t="s">
        <v>58</v>
      </c>
      <c r="B17" s="18">
        <v>4</v>
      </c>
      <c r="C17" s="7">
        <v>155</v>
      </c>
      <c r="D17" s="11" t="s">
        <v>34</v>
      </c>
      <c r="E17" s="48"/>
      <c r="F17" s="52">
        <v>3.7069444444444446E-3</v>
      </c>
      <c r="G17" s="30">
        <f t="shared" si="0"/>
        <v>2.7361111111111119E-4</v>
      </c>
    </row>
    <row r="18" spans="1:7" ht="17.25" customHeight="1">
      <c r="A18" s="7" t="s">
        <v>20</v>
      </c>
      <c r="B18" s="18">
        <v>5</v>
      </c>
      <c r="C18" s="7">
        <v>119</v>
      </c>
      <c r="D18" s="11" t="s">
        <v>52</v>
      </c>
      <c r="E18" s="48"/>
      <c r="F18" s="52">
        <v>3.7673611111111107E-3</v>
      </c>
      <c r="G18" s="30">
        <f t="shared" si="0"/>
        <v>3.3402777777777727E-4</v>
      </c>
    </row>
    <row r="19" spans="1:7" ht="17.25" customHeight="1">
      <c r="A19" s="7" t="s">
        <v>22</v>
      </c>
      <c r="B19" s="18">
        <v>6</v>
      </c>
      <c r="C19" s="7">
        <v>586</v>
      </c>
      <c r="D19" s="11" t="s">
        <v>39</v>
      </c>
      <c r="E19" s="14"/>
      <c r="F19" s="52">
        <v>3.7975694444444441E-3</v>
      </c>
      <c r="G19" s="30">
        <f t="shared" si="0"/>
        <v>3.6423611111111075E-4</v>
      </c>
    </row>
    <row r="20" spans="1:7" ht="17.25" customHeight="1">
      <c r="A20" s="7" t="s">
        <v>22</v>
      </c>
      <c r="B20" s="18">
        <v>7</v>
      </c>
      <c r="C20" s="7">
        <v>623</v>
      </c>
      <c r="D20" s="11" t="s">
        <v>36</v>
      </c>
      <c r="E20" s="48"/>
      <c r="F20" s="51">
        <v>3.8194444444444443E-3</v>
      </c>
      <c r="G20" s="30">
        <f>F20-F$14</f>
        <v>3.8611111111111094E-4</v>
      </c>
    </row>
    <row r="21" spans="1:7" ht="17.25" customHeight="1">
      <c r="A21" s="7" t="s">
        <v>21</v>
      </c>
      <c r="B21" s="18">
        <v>8</v>
      </c>
      <c r="C21" s="7">
        <v>122</v>
      </c>
      <c r="D21" s="11" t="s">
        <v>56</v>
      </c>
      <c r="E21" s="14"/>
      <c r="F21" s="52">
        <v>3.8718749999999999E-3</v>
      </c>
      <c r="G21" s="30">
        <f t="shared" si="0"/>
        <v>4.3854166666666651E-4</v>
      </c>
    </row>
    <row r="22" spans="1:7" ht="17.25" customHeight="1">
      <c r="A22" s="7" t="s">
        <v>22</v>
      </c>
      <c r="B22" s="18">
        <v>9</v>
      </c>
      <c r="C22" s="7">
        <v>519</v>
      </c>
      <c r="D22" s="11" t="s">
        <v>85</v>
      </c>
      <c r="E22" s="14"/>
      <c r="F22" s="52">
        <v>3.9393518518518519E-3</v>
      </c>
      <c r="G22" s="30">
        <f t="shared" si="0"/>
        <v>5.0601851851851849E-4</v>
      </c>
    </row>
    <row r="23" spans="1:7" ht="17.25" customHeight="1">
      <c r="A23" s="7" t="s">
        <v>20</v>
      </c>
      <c r="B23" s="18">
        <v>10</v>
      </c>
      <c r="C23" s="7">
        <v>14</v>
      </c>
      <c r="D23" s="11" t="s">
        <v>38</v>
      </c>
      <c r="E23" s="48"/>
      <c r="F23" s="52">
        <v>3.9682870370370367E-3</v>
      </c>
      <c r="G23" s="30">
        <f>F23-F$14</f>
        <v>5.3495370370370329E-4</v>
      </c>
    </row>
    <row r="24" spans="1:7" ht="17.25" customHeight="1">
      <c r="A24" s="11" t="s">
        <v>22</v>
      </c>
      <c r="B24" s="18">
        <v>11</v>
      </c>
      <c r="C24" s="7">
        <v>461</v>
      </c>
      <c r="D24" s="11" t="s">
        <v>48</v>
      </c>
      <c r="E24" s="48"/>
      <c r="F24" s="51">
        <v>4.0699074074074075E-3</v>
      </c>
      <c r="G24" s="30">
        <f t="shared" si="0"/>
        <v>6.3657407407407413E-4</v>
      </c>
    </row>
    <row r="25" spans="1:7" ht="17.25" customHeight="1">
      <c r="A25" s="7" t="s">
        <v>20</v>
      </c>
      <c r="B25" s="18">
        <v>12</v>
      </c>
      <c r="C25" s="7">
        <v>142</v>
      </c>
      <c r="D25" s="11" t="s">
        <v>46</v>
      </c>
      <c r="E25" s="13">
        <v>7.4152777777777784E-3</v>
      </c>
      <c r="F25" s="52">
        <v>4.1042824074074081E-3</v>
      </c>
      <c r="G25" s="30">
        <f t="shared" si="0"/>
        <v>6.7094907407407468E-4</v>
      </c>
    </row>
    <row r="26" spans="1:7" ht="17.25" customHeight="1">
      <c r="A26" s="11" t="s">
        <v>7</v>
      </c>
      <c r="B26" s="18">
        <v>13</v>
      </c>
      <c r="C26" s="7">
        <v>806</v>
      </c>
      <c r="D26" s="11" t="s">
        <v>54</v>
      </c>
      <c r="E26" s="11"/>
      <c r="F26" s="51">
        <v>4.1438657407407405E-3</v>
      </c>
      <c r="G26" s="48">
        <f t="shared" si="0"/>
        <v>7.1053240740740712E-4</v>
      </c>
    </row>
    <row r="27" spans="1:7" ht="17.25" customHeight="1">
      <c r="A27" s="11" t="s">
        <v>7</v>
      </c>
      <c r="B27" s="18">
        <v>14</v>
      </c>
      <c r="C27" s="7">
        <v>802</v>
      </c>
      <c r="D27" s="11" t="s">
        <v>55</v>
      </c>
      <c r="E27" s="11"/>
      <c r="F27" s="51">
        <v>4.2758101851851854E-3</v>
      </c>
      <c r="G27" s="48">
        <f t="shared" si="0"/>
        <v>8.4247685185185207E-4</v>
      </c>
    </row>
    <row r="28" spans="1:7" ht="17.25" customHeight="1">
      <c r="A28" s="7" t="s">
        <v>7</v>
      </c>
      <c r="B28" s="18">
        <v>15</v>
      </c>
      <c r="C28" s="7">
        <v>804</v>
      </c>
      <c r="D28" s="11" t="s">
        <v>59</v>
      </c>
      <c r="E28" s="11"/>
      <c r="F28" s="51">
        <v>4.3361111111111109E-3</v>
      </c>
      <c r="G28" s="48">
        <f t="shared" si="0"/>
        <v>9.0277777777777752E-4</v>
      </c>
    </row>
    <row r="29" spans="1:7" ht="17.25" hidden="1" customHeight="1">
      <c r="A29" s="58" t="s">
        <v>22</v>
      </c>
      <c r="B29" s="18">
        <v>16</v>
      </c>
      <c r="C29" s="59"/>
      <c r="D29" s="58" t="s">
        <v>28</v>
      </c>
      <c r="E29" s="60"/>
      <c r="F29" s="61"/>
      <c r="G29" s="48">
        <f t="shared" si="0"/>
        <v>-3.4333333333333334E-3</v>
      </c>
    </row>
    <row r="30" spans="1:7" ht="17.25" hidden="1" customHeight="1">
      <c r="A30" s="58" t="s">
        <v>22</v>
      </c>
      <c r="B30" s="18">
        <v>17</v>
      </c>
      <c r="C30" s="59"/>
      <c r="D30" s="58" t="s">
        <v>30</v>
      </c>
      <c r="E30" s="62"/>
      <c r="F30" s="63"/>
      <c r="G30" s="48">
        <f t="shared" si="0"/>
        <v>-3.4333333333333334E-3</v>
      </c>
    </row>
    <row r="31" spans="1:7" ht="17.25" hidden="1" customHeight="1">
      <c r="A31" s="59" t="s">
        <v>22</v>
      </c>
      <c r="B31" s="18">
        <v>18</v>
      </c>
      <c r="C31" s="59">
        <v>47</v>
      </c>
      <c r="D31" s="58" t="s">
        <v>23</v>
      </c>
      <c r="E31" s="62"/>
      <c r="F31" s="63"/>
      <c r="G31" s="48">
        <f t="shared" si="0"/>
        <v>-3.4333333333333334E-3</v>
      </c>
    </row>
    <row r="32" spans="1:7" ht="17.25" hidden="1" customHeight="1">
      <c r="A32" s="59" t="s">
        <v>22</v>
      </c>
      <c r="B32" s="18">
        <v>19</v>
      </c>
      <c r="C32" s="59">
        <v>667</v>
      </c>
      <c r="D32" s="58" t="s">
        <v>24</v>
      </c>
      <c r="E32" s="62"/>
      <c r="F32" s="64"/>
      <c r="G32" s="48">
        <f t="shared" si="0"/>
        <v>-3.4333333333333334E-3</v>
      </c>
    </row>
    <row r="33" spans="1:7" ht="17.25" hidden="1" customHeight="1">
      <c r="A33" s="7"/>
      <c r="B33" s="7"/>
      <c r="C33" s="7"/>
      <c r="D33" s="7"/>
      <c r="E33" s="7"/>
      <c r="F33" s="50">
        <f>$E8*1/F35/24</f>
        <v>46.776331176424726</v>
      </c>
      <c r="G33" s="48">
        <f t="shared" si="0"/>
        <v>46.772897843091393</v>
      </c>
    </row>
    <row r="34" spans="1:7" ht="17.25" customHeight="1">
      <c r="A34" s="11" t="s">
        <v>7</v>
      </c>
      <c r="B34" s="18">
        <v>16</v>
      </c>
      <c r="C34" s="7">
        <v>80</v>
      </c>
      <c r="D34" s="11" t="s">
        <v>51</v>
      </c>
      <c r="E34" s="11"/>
      <c r="F34" s="53">
        <v>4.3637731481481479E-3</v>
      </c>
      <c r="G34" s="48">
        <f t="shared" si="0"/>
        <v>9.304398148148145E-4</v>
      </c>
    </row>
    <row r="35" spans="1:7" ht="17.25" customHeight="1">
      <c r="A35" s="11" t="s">
        <v>7</v>
      </c>
      <c r="B35" s="18">
        <v>17</v>
      </c>
      <c r="C35" s="7">
        <v>832</v>
      </c>
      <c r="D35" s="11" t="s">
        <v>53</v>
      </c>
      <c r="E35" s="11"/>
      <c r="F35" s="51">
        <v>4.4538194444444443E-3</v>
      </c>
      <c r="G35" s="48">
        <f t="shared" si="0"/>
        <v>1.0204861111111109E-3</v>
      </c>
    </row>
    <row r="36" spans="1:7" ht="17.25" customHeight="1">
      <c r="A36" s="11" t="s">
        <v>22</v>
      </c>
      <c r="B36" s="18">
        <v>18</v>
      </c>
      <c r="C36" s="7">
        <v>290</v>
      </c>
      <c r="D36" s="11" t="s">
        <v>50</v>
      </c>
      <c r="E36" s="48"/>
      <c r="F36" s="51">
        <v>4.7180555555555561E-3</v>
      </c>
      <c r="G36" s="48">
        <f t="shared" si="0"/>
        <v>1.2847222222222227E-3</v>
      </c>
    </row>
    <row r="37" spans="1:7" ht="17.25" customHeight="1">
      <c r="A37" s="7" t="s">
        <v>7</v>
      </c>
      <c r="B37" s="18">
        <v>19</v>
      </c>
      <c r="C37" s="7">
        <v>833</v>
      </c>
      <c r="D37" s="11" t="s">
        <v>57</v>
      </c>
      <c r="E37" s="11"/>
      <c r="F37" s="51">
        <v>6.8675925925925927E-3</v>
      </c>
      <c r="G37" s="48">
        <f t="shared" si="0"/>
        <v>3.4342592592592593E-3</v>
      </c>
    </row>
    <row r="38" spans="1:7" ht="17.25" customHeight="1">
      <c r="A38" s="7"/>
      <c r="B38" s="19"/>
      <c r="C38" s="7"/>
      <c r="D38" s="7"/>
      <c r="E38" s="7"/>
      <c r="F38" s="52"/>
      <c r="G38" s="30"/>
    </row>
    <row r="39" spans="1:7" ht="17.25" customHeight="1">
      <c r="A39" s="7"/>
      <c r="B39" s="7"/>
      <c r="C39" s="7"/>
      <c r="D39" s="7"/>
      <c r="E39" s="7"/>
      <c r="F39" s="13"/>
      <c r="G39" s="8"/>
    </row>
    <row r="40" spans="1:7" ht="17.25" customHeight="1">
      <c r="A40" s="7"/>
      <c r="B40" s="7"/>
      <c r="C40" s="11" t="s">
        <v>17</v>
      </c>
      <c r="D40" s="7"/>
      <c r="E40" s="7"/>
      <c r="F40" s="8"/>
      <c r="G40" s="8"/>
    </row>
    <row r="41" spans="1:7" ht="17.25" customHeight="1">
      <c r="A41" s="9"/>
      <c r="B41" s="9"/>
      <c r="C41" s="12" t="s">
        <v>45</v>
      </c>
      <c r="D41" s="9"/>
      <c r="E41" s="9"/>
      <c r="F41" s="10"/>
      <c r="G41" s="10"/>
    </row>
  </sheetData>
  <sortState ref="A14:F41">
    <sortCondition ref="F14:F41"/>
  </sortState>
  <phoneticPr fontId="0" type="noConversion"/>
  <pageMargins left="0.75" right="0.75" top="1" bottom="1" header="0" footer="0"/>
  <pageSetup scale="78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2"/>
  <sheetViews>
    <sheetView tabSelected="1" view="pageBreakPreview" topLeftCell="B1" zoomScale="70" zoomScaleSheetLayoutView="70" workbookViewId="0">
      <selection activeCell="L15" sqref="L15"/>
    </sheetView>
  </sheetViews>
  <sheetFormatPr baseColWidth="10" defaultColWidth="11.42578125" defaultRowHeight="12.75"/>
  <cols>
    <col min="1" max="1" width="11.85546875" bestFit="1" customWidth="1"/>
    <col min="2" max="2" width="11" style="21" customWidth="1"/>
    <col min="3" max="3" width="11.42578125" customWidth="1"/>
    <col min="4" max="4" width="37.28515625" bestFit="1" customWidth="1"/>
    <col min="5" max="5" width="13" hidden="1" customWidth="1"/>
    <col min="6" max="6" width="15.7109375" hidden="1" customWidth="1"/>
    <col min="7" max="7" width="10.5703125" style="2" bestFit="1" customWidth="1"/>
    <col min="8" max="8" width="9.5703125" style="2" hidden="1" customWidth="1"/>
    <col min="9" max="9" width="13.28515625" style="2" customWidth="1"/>
    <col min="10" max="10" width="11.42578125" style="2"/>
    <col min="11" max="11" width="0" style="2" hidden="1" customWidth="1"/>
    <col min="12" max="12" width="11.5703125" style="2" bestFit="1" customWidth="1"/>
    <col min="13" max="13" width="11.42578125" style="2"/>
    <col min="14" max="14" width="0" style="2" hidden="1" customWidth="1"/>
    <col min="15" max="15" width="12" style="2" bestFit="1" customWidth="1"/>
    <col min="16" max="16" width="11.42578125" style="2"/>
    <col min="17" max="17" width="0" style="2" hidden="1" customWidth="1"/>
    <col min="18" max="18" width="12" style="2" bestFit="1" customWidth="1"/>
    <col min="19" max="20" width="11.42578125" style="2"/>
  </cols>
  <sheetData>
    <row r="1" spans="1:35">
      <c r="D1" s="5" t="s">
        <v>33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D2" s="5" t="s">
        <v>40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>
      <c r="C3" s="5"/>
      <c r="D3" s="5" t="s">
        <v>78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>
      <c r="C4" s="5"/>
      <c r="D4" s="5" t="s">
        <v>41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>
      <c r="C5" s="5"/>
      <c r="D5" s="5" t="s">
        <v>42</v>
      </c>
      <c r="I5" s="83" t="s">
        <v>84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>
      <c r="C6" s="5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>
      <c r="A7" s="43"/>
      <c r="B7" s="41"/>
      <c r="C7" s="40"/>
      <c r="D7" s="90" t="s">
        <v>12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91"/>
      <c r="U7" s="2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91"/>
    </row>
    <row r="8" spans="1:35">
      <c r="A8" s="42"/>
      <c r="B8" s="39"/>
      <c r="C8" s="83" t="s">
        <v>1</v>
      </c>
      <c r="D8" s="92">
        <v>5.5</v>
      </c>
      <c r="E8" s="2"/>
      <c r="F8" s="2"/>
      <c r="I8" s="113"/>
      <c r="T8" s="93"/>
      <c r="U8" s="2"/>
      <c r="V8" s="2"/>
      <c r="W8" s="2"/>
      <c r="X8" s="113"/>
      <c r="Y8" s="2"/>
      <c r="Z8" s="2"/>
      <c r="AA8" s="2"/>
      <c r="AB8" s="2"/>
      <c r="AC8" s="2"/>
      <c r="AD8" s="2"/>
      <c r="AE8" s="2"/>
      <c r="AF8" s="2"/>
      <c r="AG8" s="2"/>
      <c r="AH8" s="2"/>
      <c r="AI8" s="93"/>
    </row>
    <row r="9" spans="1:35">
      <c r="A9" s="42"/>
      <c r="B9" s="39"/>
      <c r="C9" s="83" t="s">
        <v>10</v>
      </c>
      <c r="D9" s="2"/>
      <c r="E9" s="2"/>
      <c r="F9" s="2"/>
      <c r="T9" s="93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93"/>
    </row>
    <row r="10" spans="1:35" ht="15.75">
      <c r="A10" s="42"/>
      <c r="B10" s="39"/>
      <c r="C10" s="2" t="s">
        <v>2</v>
      </c>
      <c r="D10" s="2"/>
      <c r="E10" s="2"/>
      <c r="F10" s="2"/>
      <c r="G10" s="25" t="s">
        <v>14</v>
      </c>
      <c r="H10" s="25"/>
      <c r="T10" s="93"/>
      <c r="U10" s="2"/>
      <c r="V10" s="25"/>
      <c r="W10" s="25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93"/>
    </row>
    <row r="11" spans="1:35" ht="28.5" customHeight="1">
      <c r="A11" s="156" t="s">
        <v>3</v>
      </c>
      <c r="B11" s="157" t="s">
        <v>8</v>
      </c>
      <c r="C11" s="158" t="s">
        <v>73</v>
      </c>
      <c r="D11" s="90" t="s">
        <v>74</v>
      </c>
      <c r="E11" s="90" t="s">
        <v>61</v>
      </c>
      <c r="F11" s="159" t="s">
        <v>62</v>
      </c>
      <c r="G11" s="160" t="s">
        <v>63</v>
      </c>
      <c r="H11" s="161" t="s">
        <v>65</v>
      </c>
      <c r="I11" s="162" t="s">
        <v>79</v>
      </c>
      <c r="J11" s="170" t="s">
        <v>64</v>
      </c>
      <c r="K11" s="167" t="s">
        <v>66</v>
      </c>
      <c r="L11" s="162" t="s">
        <v>80</v>
      </c>
      <c r="M11" s="164" t="s">
        <v>67</v>
      </c>
      <c r="N11" s="163" t="s">
        <v>68</v>
      </c>
      <c r="O11" s="162" t="s">
        <v>81</v>
      </c>
      <c r="P11" s="164" t="s">
        <v>69</v>
      </c>
      <c r="Q11" s="163" t="s">
        <v>70</v>
      </c>
      <c r="R11" s="165" t="s">
        <v>82</v>
      </c>
      <c r="S11" s="164" t="s">
        <v>71</v>
      </c>
      <c r="T11" s="166" t="s">
        <v>6</v>
      </c>
      <c r="V11" s="131"/>
      <c r="W11" s="132"/>
      <c r="X11" s="133"/>
      <c r="Y11" s="134"/>
      <c r="Z11" s="130"/>
      <c r="AA11" s="133"/>
      <c r="AB11" s="135"/>
      <c r="AC11" s="130"/>
      <c r="AD11" s="133"/>
      <c r="AE11" s="135"/>
      <c r="AF11" s="130"/>
      <c r="AG11" s="136"/>
      <c r="AH11" s="135"/>
      <c r="AI11" s="137"/>
    </row>
    <row r="12" spans="1:35">
      <c r="A12" s="44"/>
      <c r="B12" s="114"/>
      <c r="C12" s="119"/>
      <c r="D12" s="45" t="s">
        <v>83</v>
      </c>
      <c r="E12" s="45"/>
      <c r="F12" s="154">
        <f>$D$8/G13/24</f>
        <v>69.725675247385283</v>
      </c>
      <c r="G12" s="149">
        <f>$D$8/G13/24</f>
        <v>69.725675247385283</v>
      </c>
      <c r="H12" s="132"/>
      <c r="I12" s="147">
        <f>$D$8*2/I13/24</f>
        <v>68.791800573265007</v>
      </c>
      <c r="J12" s="171">
        <f>$D$8/J13/24</f>
        <v>67.882611080636323</v>
      </c>
      <c r="K12" s="168"/>
      <c r="L12" s="147">
        <f>$D$8*3/L13/24</f>
        <v>67.990614090310757</v>
      </c>
      <c r="M12" s="149">
        <f>$D$8/M13/24</f>
        <v>66.442953020134226</v>
      </c>
      <c r="N12" s="146"/>
      <c r="O12" s="147">
        <f>$D$8*4/O13/24</f>
        <v>67.880865652453409</v>
      </c>
      <c r="P12" s="149">
        <f>$D$8/P13/24</f>
        <v>67.553735926305038</v>
      </c>
      <c r="Q12" s="146"/>
      <c r="R12" s="147">
        <f>$D$8*5/R13/24</f>
        <v>67.715458276333777</v>
      </c>
      <c r="S12" s="150">
        <f>$D$8/S13/24</f>
        <v>67.06181202370864</v>
      </c>
      <c r="T12" s="102"/>
      <c r="V12" s="131"/>
      <c r="W12" s="132"/>
      <c r="X12" s="147"/>
      <c r="Y12" s="148"/>
      <c r="Z12" s="146"/>
      <c r="AA12" s="147"/>
      <c r="AB12" s="149"/>
      <c r="AC12" s="146"/>
      <c r="AD12" s="147"/>
      <c r="AE12" s="149"/>
      <c r="AF12" s="146"/>
      <c r="AG12" s="147"/>
      <c r="AH12" s="150"/>
      <c r="AI12" s="102"/>
    </row>
    <row r="13" spans="1:35" ht="28.5" customHeight="1">
      <c r="A13" s="94" t="s">
        <v>60</v>
      </c>
      <c r="B13" s="124">
        <v>1</v>
      </c>
      <c r="C13" s="125">
        <v>8</v>
      </c>
      <c r="D13" s="17" t="s">
        <v>49</v>
      </c>
      <c r="E13" s="126">
        <v>0</v>
      </c>
      <c r="F13" s="151">
        <v>3.2866898148148152E-3</v>
      </c>
      <c r="G13" s="70">
        <f>F13-E13</f>
        <v>3.2866898148148152E-3</v>
      </c>
      <c r="H13" s="47">
        <v>6.6626157407407407E-3</v>
      </c>
      <c r="I13" s="127">
        <f>H13-E13</f>
        <v>6.6626157407407407E-3</v>
      </c>
      <c r="J13" s="172">
        <f>I13-G13</f>
        <v>3.3759259259259254E-3</v>
      </c>
      <c r="K13" s="169">
        <v>1.0111689814814815E-2</v>
      </c>
      <c r="L13" s="127">
        <f>K13-E13</f>
        <v>1.0111689814814815E-2</v>
      </c>
      <c r="M13" s="70">
        <f>L13-I13</f>
        <v>3.449074074074074E-3</v>
      </c>
      <c r="N13" s="47">
        <v>1.3504050925925925E-2</v>
      </c>
      <c r="O13" s="127">
        <f>N13-$E13</f>
        <v>1.3504050925925925E-2</v>
      </c>
      <c r="P13" s="70">
        <f>O13-L13</f>
        <v>3.3923611111111099E-3</v>
      </c>
      <c r="Q13" s="47">
        <v>1.6921296296296299E-2</v>
      </c>
      <c r="R13" s="128">
        <f>Q13-$E13</f>
        <v>1.6921296296296299E-2</v>
      </c>
      <c r="S13" s="129">
        <f>R13-O13</f>
        <v>3.4172453703703743E-3</v>
      </c>
      <c r="T13" s="96"/>
      <c r="V13" s="70"/>
      <c r="W13" s="47"/>
      <c r="X13" s="127"/>
      <c r="Y13" s="71"/>
      <c r="Z13" s="47"/>
      <c r="AA13" s="127"/>
      <c r="AB13" s="70"/>
      <c r="AC13" s="47"/>
      <c r="AD13" s="127"/>
      <c r="AE13" s="70"/>
      <c r="AF13" s="47"/>
      <c r="AG13" s="128"/>
      <c r="AH13" s="129"/>
      <c r="AI13" s="96"/>
    </row>
    <row r="14" spans="1:35" ht="28.5" customHeight="1">
      <c r="A14" s="97" t="s">
        <v>20</v>
      </c>
      <c r="B14" s="115">
        <v>2</v>
      </c>
      <c r="C14" s="117">
        <v>12</v>
      </c>
      <c r="D14" s="11" t="s">
        <v>37</v>
      </c>
      <c r="E14" s="65">
        <v>6.9444444444444447E-4</v>
      </c>
      <c r="F14" s="152">
        <v>4.2241898148148152E-3</v>
      </c>
      <c r="G14" s="49">
        <f>F14-E14</f>
        <v>3.5297453703703706E-3</v>
      </c>
      <c r="H14" s="37">
        <v>7.8717592592592589E-3</v>
      </c>
      <c r="I14" s="55">
        <f t="shared" ref="I14:I16" si="0">H14-E14</f>
        <v>7.1773148148148143E-3</v>
      </c>
      <c r="J14" s="173">
        <f t="shared" ref="J14:J16" si="1">I14-G14</f>
        <v>3.6475694444444437E-3</v>
      </c>
      <c r="K14" s="67">
        <v>1.1528703703703702E-2</v>
      </c>
      <c r="L14" s="55">
        <f t="shared" ref="L14:L16" si="2">K14-E14</f>
        <v>1.0834259259259259E-2</v>
      </c>
      <c r="M14" s="49">
        <f>L14-I14</f>
        <v>3.6569444444444444E-3</v>
      </c>
      <c r="N14" s="37">
        <v>1.5151851851851852E-2</v>
      </c>
      <c r="O14" s="55">
        <f>N14-$E14</f>
        <v>1.4457407407407408E-2</v>
      </c>
      <c r="P14" s="49">
        <f>O14-L14</f>
        <v>3.6231481481481496E-3</v>
      </c>
      <c r="Q14" s="37">
        <v>1.8758333333333332E-2</v>
      </c>
      <c r="R14" s="82">
        <f>Q14-$E14</f>
        <v>1.8063888888888886E-2</v>
      </c>
      <c r="S14" s="49">
        <f>R14-O14</f>
        <v>3.6064814814814779E-3</v>
      </c>
      <c r="T14" s="98">
        <f>R14-R$13</f>
        <v>1.1425925925925874E-3</v>
      </c>
      <c r="V14" s="49"/>
      <c r="W14" s="37"/>
      <c r="X14" s="55"/>
      <c r="Y14" s="48"/>
      <c r="Z14" s="37"/>
      <c r="AA14" s="55"/>
      <c r="AB14" s="49"/>
      <c r="AC14" s="37"/>
      <c r="AD14" s="55"/>
      <c r="AE14" s="49"/>
      <c r="AF14" s="37"/>
      <c r="AG14" s="82"/>
      <c r="AH14" s="49"/>
      <c r="AI14" s="98"/>
    </row>
    <row r="15" spans="1:35" ht="28.5" customHeight="1">
      <c r="A15" s="97" t="s">
        <v>20</v>
      </c>
      <c r="B15" s="115">
        <v>3</v>
      </c>
      <c r="C15" s="117">
        <v>119</v>
      </c>
      <c r="D15" s="11" t="s">
        <v>52</v>
      </c>
      <c r="E15" s="33">
        <v>1.3888888888888889E-3</v>
      </c>
      <c r="F15" s="152">
        <v>5.1398148148148149E-3</v>
      </c>
      <c r="G15" s="49">
        <f>F15-E15</f>
        <v>3.7509259259259258E-3</v>
      </c>
      <c r="H15" s="67">
        <v>8.9684027777777783E-3</v>
      </c>
      <c r="I15" s="55">
        <f t="shared" si="0"/>
        <v>7.5795138888888891E-3</v>
      </c>
      <c r="J15" s="173">
        <f t="shared" si="1"/>
        <v>3.8285879629629633E-3</v>
      </c>
      <c r="K15" s="67">
        <v>1.2761805555555554E-2</v>
      </c>
      <c r="L15" s="55">
        <f t="shared" si="2"/>
        <v>1.1372916666666665E-2</v>
      </c>
      <c r="M15" s="49">
        <f>L15-I15</f>
        <v>3.7934027777777758E-3</v>
      </c>
      <c r="N15" s="37">
        <v>1.6486921296296298E-2</v>
      </c>
      <c r="O15" s="55">
        <f>N15-$E15</f>
        <v>1.5098032407407409E-2</v>
      </c>
      <c r="P15" s="49">
        <f>O15-L15</f>
        <v>3.7251157407407441E-3</v>
      </c>
      <c r="Q15" s="37">
        <v>2.0273379629629631E-2</v>
      </c>
      <c r="R15" s="82">
        <f>Q15-$E15</f>
        <v>1.8884490740740743E-2</v>
      </c>
      <c r="S15" s="49">
        <f>R15-O15</f>
        <v>3.7864583333333344E-3</v>
      </c>
      <c r="T15" s="98">
        <f>R15-R$13</f>
        <v>1.9631944444444445E-3</v>
      </c>
      <c r="V15" s="49"/>
      <c r="W15" s="67"/>
      <c r="X15" s="55"/>
      <c r="Y15" s="48"/>
      <c r="Z15" s="37"/>
      <c r="AA15" s="55"/>
      <c r="AB15" s="49"/>
      <c r="AC15" s="37"/>
      <c r="AD15" s="55"/>
      <c r="AE15" s="49"/>
      <c r="AF15" s="37"/>
      <c r="AG15" s="82"/>
      <c r="AH15" s="49"/>
      <c r="AI15" s="98"/>
    </row>
    <row r="16" spans="1:35" ht="28.5" customHeight="1">
      <c r="A16" s="97" t="s">
        <v>20</v>
      </c>
      <c r="B16" s="115">
        <v>4</v>
      </c>
      <c r="C16" s="117">
        <v>142</v>
      </c>
      <c r="D16" s="11" t="s">
        <v>46</v>
      </c>
      <c r="E16" s="33">
        <v>2.0833333333333333E-3</v>
      </c>
      <c r="F16" s="152">
        <v>5.8231481481481476E-3</v>
      </c>
      <c r="G16" s="49">
        <f>F16-E16</f>
        <v>3.7398148148148143E-3</v>
      </c>
      <c r="H16" s="67">
        <v>9.6874999999999999E-3</v>
      </c>
      <c r="I16" s="55">
        <f t="shared" si="0"/>
        <v>7.6041666666666671E-3</v>
      </c>
      <c r="J16" s="173">
        <f t="shared" si="1"/>
        <v>3.8643518518518528E-3</v>
      </c>
      <c r="K16" s="67">
        <v>1.3491319444444443E-2</v>
      </c>
      <c r="L16" s="55">
        <f t="shared" si="2"/>
        <v>1.140798611111111E-2</v>
      </c>
      <c r="M16" s="49">
        <f>L16-I16</f>
        <v>3.803819444444443E-3</v>
      </c>
      <c r="N16" s="37">
        <v>1.7265277777777779E-2</v>
      </c>
      <c r="O16" s="55">
        <f>N16-$E16</f>
        <v>1.5181944444444446E-2</v>
      </c>
      <c r="P16" s="49">
        <f>O16-L16</f>
        <v>3.7739583333333358E-3</v>
      </c>
      <c r="Q16" s="37"/>
      <c r="R16" s="82"/>
      <c r="S16" s="38"/>
      <c r="T16" s="99" t="s">
        <v>32</v>
      </c>
      <c r="V16" s="49"/>
      <c r="W16" s="67"/>
      <c r="X16" s="55"/>
      <c r="Y16" s="48"/>
      <c r="Z16" s="37"/>
      <c r="AA16" s="55"/>
      <c r="AB16" s="49"/>
      <c r="AC16" s="37"/>
      <c r="AD16" s="55"/>
      <c r="AE16" s="49"/>
      <c r="AF16" s="37"/>
      <c r="AG16" s="82"/>
      <c r="AH16" s="38"/>
      <c r="AI16" s="99"/>
    </row>
    <row r="17" spans="1:35" ht="28.5" customHeight="1">
      <c r="A17" s="97" t="s">
        <v>20</v>
      </c>
      <c r="B17" s="115" t="s">
        <v>19</v>
      </c>
      <c r="C17" s="117">
        <v>14</v>
      </c>
      <c r="D17" s="11" t="s">
        <v>38</v>
      </c>
      <c r="E17" s="33">
        <v>2.7777777777777779E-3</v>
      </c>
      <c r="F17" s="152" t="s">
        <v>9</v>
      </c>
      <c r="G17" s="34"/>
      <c r="H17" s="76"/>
      <c r="I17" s="55" t="s">
        <v>9</v>
      </c>
      <c r="J17" s="173"/>
      <c r="K17" s="67"/>
      <c r="L17" s="55" t="s">
        <v>9</v>
      </c>
      <c r="M17" s="57"/>
      <c r="N17" s="37"/>
      <c r="O17" s="55" t="s">
        <v>9</v>
      </c>
      <c r="P17" s="57"/>
      <c r="Q17" s="37"/>
      <c r="R17" s="55" t="s">
        <v>9</v>
      </c>
      <c r="S17" s="57"/>
      <c r="T17" s="95" t="s">
        <v>9</v>
      </c>
      <c r="V17" s="34"/>
      <c r="W17" s="76"/>
      <c r="X17" s="55"/>
      <c r="Y17" s="48"/>
      <c r="Z17" s="37"/>
      <c r="AA17" s="55"/>
      <c r="AB17" s="57"/>
      <c r="AC17" s="37"/>
      <c r="AD17" s="55"/>
      <c r="AE17" s="57"/>
      <c r="AF17" s="37"/>
      <c r="AG17" s="55"/>
      <c r="AH17" s="57"/>
      <c r="AI17" s="95"/>
    </row>
    <row r="18" spans="1:35" ht="28.5" customHeight="1">
      <c r="A18" s="97"/>
      <c r="B18" s="115"/>
      <c r="C18" s="117"/>
      <c r="D18" s="11"/>
      <c r="E18" s="11"/>
      <c r="F18" s="152"/>
      <c r="G18" s="34"/>
      <c r="H18" s="76"/>
      <c r="I18" s="55"/>
      <c r="J18" s="173"/>
      <c r="K18" s="67"/>
      <c r="L18" s="55"/>
      <c r="M18" s="57"/>
      <c r="N18" s="67"/>
      <c r="O18" s="55"/>
      <c r="P18" s="57"/>
      <c r="Q18" s="67"/>
      <c r="R18" s="55"/>
      <c r="S18" s="57"/>
      <c r="T18" s="98"/>
      <c r="V18" s="34"/>
      <c r="W18" s="76"/>
      <c r="X18" s="55"/>
      <c r="Y18" s="48"/>
      <c r="Z18" s="67"/>
      <c r="AA18" s="55"/>
      <c r="AB18" s="57"/>
      <c r="AC18" s="67"/>
      <c r="AD18" s="55"/>
      <c r="AE18" s="57"/>
      <c r="AF18" s="67"/>
      <c r="AG18" s="55"/>
      <c r="AH18" s="57"/>
      <c r="AI18" s="98"/>
    </row>
    <row r="19" spans="1:35" ht="28.5" customHeight="1">
      <c r="A19" s="94" t="s">
        <v>58</v>
      </c>
      <c r="B19" s="115">
        <v>1</v>
      </c>
      <c r="C19" s="117">
        <v>155</v>
      </c>
      <c r="D19" s="11" t="s">
        <v>76</v>
      </c>
      <c r="E19" s="11"/>
      <c r="F19" s="152"/>
      <c r="G19" s="49">
        <v>3.5879629629629629E-3</v>
      </c>
      <c r="H19" s="76"/>
      <c r="I19" s="55">
        <v>7.2244212962962974E-3</v>
      </c>
      <c r="J19" s="173">
        <f t="shared" ref="J19" si="3">I19-G19</f>
        <v>3.6364583333333344E-3</v>
      </c>
      <c r="K19" s="67"/>
      <c r="L19" s="55">
        <v>1.080150462962963E-2</v>
      </c>
      <c r="M19" s="49">
        <f>L19-I19</f>
        <v>3.5770833333333323E-3</v>
      </c>
      <c r="N19" s="26"/>
      <c r="O19" s="55">
        <v>1.4451041666666666E-2</v>
      </c>
      <c r="P19" s="49">
        <f>O19-L19</f>
        <v>3.6495370370370362E-3</v>
      </c>
      <c r="Q19" s="26"/>
      <c r="R19" s="55">
        <v>1.8030902777777778E-2</v>
      </c>
      <c r="S19" s="38">
        <f>R19-O19</f>
        <v>3.5798611111111118E-3</v>
      </c>
      <c r="T19" s="95" t="s">
        <v>19</v>
      </c>
      <c r="V19" s="49"/>
      <c r="W19" s="76"/>
      <c r="X19" s="55"/>
      <c r="Y19" s="48"/>
      <c r="Z19" s="26"/>
      <c r="AA19" s="55"/>
      <c r="AB19" s="49"/>
      <c r="AC19" s="26"/>
      <c r="AD19" s="55"/>
      <c r="AE19" s="49"/>
      <c r="AF19" s="26"/>
      <c r="AG19" s="55"/>
      <c r="AH19" s="38"/>
      <c r="AI19" s="98"/>
    </row>
    <row r="20" spans="1:35" ht="28.5" customHeight="1">
      <c r="A20" s="100"/>
      <c r="B20" s="116"/>
      <c r="C20" s="118"/>
      <c r="D20" s="83"/>
      <c r="E20" s="83"/>
      <c r="F20" s="69"/>
      <c r="G20" s="69"/>
      <c r="H20" s="84"/>
      <c r="I20" s="85"/>
      <c r="J20" s="174"/>
      <c r="K20" s="86"/>
      <c r="L20" s="87"/>
      <c r="M20" s="89"/>
      <c r="N20" s="86"/>
      <c r="O20" s="87"/>
      <c r="P20" s="89"/>
      <c r="Q20" s="86"/>
      <c r="R20" s="87"/>
      <c r="S20" s="88"/>
      <c r="T20" s="101"/>
      <c r="V20" s="69"/>
      <c r="W20" s="84"/>
      <c r="X20" s="85"/>
      <c r="Y20" s="69"/>
      <c r="Z20" s="86"/>
      <c r="AA20" s="87"/>
      <c r="AB20" s="89"/>
      <c r="AC20" s="86"/>
      <c r="AD20" s="87"/>
      <c r="AE20" s="89"/>
      <c r="AF20" s="86"/>
      <c r="AG20" s="87"/>
      <c r="AH20" s="88"/>
      <c r="AI20" s="101"/>
    </row>
    <row r="21" spans="1:35" ht="25.5">
      <c r="A21" s="156" t="s">
        <v>3</v>
      </c>
      <c r="B21" s="157" t="s">
        <v>8</v>
      </c>
      <c r="C21" s="158" t="s">
        <v>4</v>
      </c>
      <c r="D21" s="90" t="s">
        <v>74</v>
      </c>
      <c r="E21" s="90"/>
      <c r="F21" s="159" t="s">
        <v>31</v>
      </c>
      <c r="G21" s="160" t="s">
        <v>63</v>
      </c>
      <c r="H21" s="161" t="s">
        <v>65</v>
      </c>
      <c r="I21" s="162" t="s">
        <v>79</v>
      </c>
      <c r="J21" s="170" t="s">
        <v>64</v>
      </c>
      <c r="K21" s="167" t="s">
        <v>66</v>
      </c>
      <c r="L21" s="162" t="s">
        <v>80</v>
      </c>
      <c r="M21" s="164" t="s">
        <v>67</v>
      </c>
      <c r="N21" s="163" t="s">
        <v>68</v>
      </c>
      <c r="O21" s="162" t="s">
        <v>81</v>
      </c>
      <c r="P21" s="164" t="s">
        <v>69</v>
      </c>
      <c r="Q21" s="163" t="s">
        <v>70</v>
      </c>
      <c r="R21" s="165" t="s">
        <v>82</v>
      </c>
      <c r="S21" s="164" t="s">
        <v>71</v>
      </c>
      <c r="T21" s="166" t="s">
        <v>6</v>
      </c>
      <c r="V21" s="131"/>
      <c r="W21" s="132"/>
      <c r="X21" s="133"/>
      <c r="Y21" s="134"/>
      <c r="Z21" s="130"/>
      <c r="AA21" s="133"/>
      <c r="AB21" s="135"/>
      <c r="AC21" s="130"/>
      <c r="AD21" s="133"/>
      <c r="AE21" s="135"/>
      <c r="AF21" s="130"/>
      <c r="AG21" s="136"/>
      <c r="AH21" s="135"/>
      <c r="AI21" s="46"/>
    </row>
    <row r="22" spans="1:35">
      <c r="A22" s="44"/>
      <c r="B22" s="114"/>
      <c r="C22" s="119"/>
      <c r="D22" s="45" t="s">
        <v>83</v>
      </c>
      <c r="E22" s="45"/>
      <c r="F22" s="154">
        <f>$D$8/G23/24</f>
        <v>60.91557962096973</v>
      </c>
      <c r="G22" s="149">
        <f>$D$8/G23/24</f>
        <v>60.91557962096973</v>
      </c>
      <c r="H22" s="132"/>
      <c r="I22" s="147">
        <f>$D$8*2/I23/24</f>
        <v>61.252900232018561</v>
      </c>
      <c r="J22" s="171">
        <f>$D$8/J23/24</f>
        <v>61.593977477757726</v>
      </c>
      <c r="K22" s="168"/>
      <c r="L22" s="147">
        <f>$D$8*3/L23/24</f>
        <v>62.207420905463572</v>
      </c>
      <c r="M22" s="149">
        <f>$D$8/M23/24</f>
        <v>64.208580601225805</v>
      </c>
      <c r="N22" s="146"/>
      <c r="O22" s="147">
        <f>$D$8*4/O23/24</f>
        <v>62.249958735822815</v>
      </c>
      <c r="P22" s="149">
        <f>$D$8/P23/24</f>
        <v>62.377921996093527</v>
      </c>
      <c r="Q22" s="146"/>
      <c r="R22" s="147">
        <f>$D$8*5/R23/24</f>
        <v>62.642369020501128</v>
      </c>
      <c r="S22" s="150">
        <f>$D$8/S23/24</f>
        <v>64.26276329882181</v>
      </c>
      <c r="T22" s="102"/>
      <c r="V22" s="131"/>
      <c r="W22" s="132"/>
      <c r="X22" s="147"/>
      <c r="Y22" s="148"/>
      <c r="Z22" s="146"/>
      <c r="AA22" s="147"/>
      <c r="AB22" s="149"/>
      <c r="AC22" s="146"/>
      <c r="AD22" s="147"/>
      <c r="AE22" s="149"/>
      <c r="AF22" s="146"/>
      <c r="AG22" s="147"/>
      <c r="AH22" s="150"/>
      <c r="AI22" s="102"/>
    </row>
    <row r="23" spans="1:35" ht="28.5" customHeight="1">
      <c r="A23" s="97" t="s">
        <v>22</v>
      </c>
      <c r="B23" s="115">
        <v>1</v>
      </c>
      <c r="C23" s="117">
        <v>30</v>
      </c>
      <c r="D23" s="17" t="s">
        <v>47</v>
      </c>
      <c r="E23" s="65">
        <v>0</v>
      </c>
      <c r="F23" s="152">
        <v>3.7620370370370373E-3</v>
      </c>
      <c r="G23" s="49">
        <f>F23-E23</f>
        <v>3.7620370370370373E-3</v>
      </c>
      <c r="H23" s="37"/>
      <c r="I23" s="55">
        <v>7.4826388888888894E-3</v>
      </c>
      <c r="J23" s="173">
        <f>I23-G23</f>
        <v>3.7206018518518521E-3</v>
      </c>
      <c r="K23" s="67"/>
      <c r="L23" s="55">
        <v>1.1051736111111111E-2</v>
      </c>
      <c r="M23" s="49">
        <f>L23-I23</f>
        <v>3.5690972222222218E-3</v>
      </c>
      <c r="N23" s="37"/>
      <c r="O23" s="55">
        <v>1.4725578703703703E-2</v>
      </c>
      <c r="P23" s="49">
        <f>O23-L23</f>
        <v>3.6738425925925914E-3</v>
      </c>
      <c r="Q23" s="37"/>
      <c r="R23" s="82">
        <v>1.8291666666666668E-2</v>
      </c>
      <c r="S23" s="38">
        <f>R23-O23</f>
        <v>3.5660879629629653E-3</v>
      </c>
      <c r="T23" s="96"/>
      <c r="V23" s="49"/>
      <c r="W23" s="37"/>
      <c r="X23" s="55"/>
      <c r="Y23" s="48"/>
      <c r="Z23" s="37"/>
      <c r="AA23" s="55"/>
      <c r="AB23" s="49"/>
      <c r="AC23" s="37"/>
      <c r="AD23" s="55"/>
      <c r="AE23" s="49"/>
      <c r="AF23" s="37"/>
      <c r="AG23" s="82"/>
      <c r="AH23" s="38"/>
      <c r="AI23" s="96"/>
    </row>
    <row r="24" spans="1:35" ht="28.5" customHeight="1">
      <c r="A24" s="97" t="s">
        <v>22</v>
      </c>
      <c r="B24" s="115">
        <v>2</v>
      </c>
      <c r="C24" s="117">
        <v>623</v>
      </c>
      <c r="D24" s="11" t="s">
        <v>36</v>
      </c>
      <c r="E24" s="65">
        <v>0</v>
      </c>
      <c r="F24" s="152"/>
      <c r="G24" s="49">
        <v>3.8549768518518521E-3</v>
      </c>
      <c r="H24" s="37"/>
      <c r="I24" s="55">
        <v>7.8468749999999997E-3</v>
      </c>
      <c r="J24" s="173">
        <f>I24-G24</f>
        <v>3.9918981481481472E-3</v>
      </c>
      <c r="K24" s="67"/>
      <c r="L24" s="55">
        <v>1.1769675925925926E-2</v>
      </c>
      <c r="M24" s="49">
        <f>L24-I24</f>
        <v>3.9228009259259268E-3</v>
      </c>
      <c r="N24" s="37"/>
      <c r="O24" s="55">
        <v>1.5693749999999999E-2</v>
      </c>
      <c r="P24" s="49">
        <f>O24-L24</f>
        <v>3.9240740740740729E-3</v>
      </c>
      <c r="Q24" s="37"/>
      <c r="R24" s="82">
        <v>1.9606481481481482E-2</v>
      </c>
      <c r="S24" s="38">
        <f>R24-O24</f>
        <v>3.9127314814814823E-3</v>
      </c>
      <c r="T24" s="98">
        <f>R24-R$23</f>
        <v>1.3148148148148138E-3</v>
      </c>
      <c r="V24" s="49"/>
      <c r="W24" s="37"/>
      <c r="X24" s="55"/>
      <c r="Y24" s="48"/>
      <c r="Z24" s="37"/>
      <c r="AA24" s="55"/>
      <c r="AB24" s="49"/>
      <c r="AC24" s="37"/>
      <c r="AD24" s="55"/>
      <c r="AE24" s="49"/>
      <c r="AF24" s="37"/>
      <c r="AG24" s="82"/>
      <c r="AH24" s="38"/>
      <c r="AI24" s="98"/>
    </row>
    <row r="25" spans="1:35" ht="28.5" customHeight="1">
      <c r="A25" s="97" t="s">
        <v>22</v>
      </c>
      <c r="B25" s="115">
        <v>3</v>
      </c>
      <c r="C25" s="117">
        <v>519</v>
      </c>
      <c r="D25" s="11" t="s">
        <v>85</v>
      </c>
      <c r="E25" s="65">
        <v>6.9444444444444447E-4</v>
      </c>
      <c r="F25" s="152"/>
      <c r="G25" s="49">
        <v>3.8393518518518512E-3</v>
      </c>
      <c r="H25" s="37"/>
      <c r="I25" s="55">
        <v>7.8109953703703701E-3</v>
      </c>
      <c r="J25" s="173">
        <f>I25-G25</f>
        <v>3.9716435185185184E-3</v>
      </c>
      <c r="K25" s="67"/>
      <c r="L25" s="55">
        <v>1.2027777777777778E-2</v>
      </c>
      <c r="M25" s="49">
        <f>L25-I25</f>
        <v>4.2167824074074078E-3</v>
      </c>
      <c r="N25" s="37"/>
      <c r="O25" s="55">
        <v>1.6012384259259261E-2</v>
      </c>
      <c r="P25" s="49">
        <f>O25-L25</f>
        <v>3.9846064814814831E-3</v>
      </c>
      <c r="Q25" s="37"/>
      <c r="R25" s="82">
        <v>1.9954629629629631E-2</v>
      </c>
      <c r="S25" s="49">
        <f>R25-O25</f>
        <v>3.9422453703703703E-3</v>
      </c>
      <c r="T25" s="98">
        <f>R25-R$23</f>
        <v>1.6629629629629633E-3</v>
      </c>
      <c r="V25" s="49"/>
      <c r="W25" s="37"/>
      <c r="X25" s="55"/>
      <c r="Y25" s="48"/>
      <c r="Z25" s="37"/>
      <c r="AA25" s="55"/>
      <c r="AB25" s="49"/>
      <c r="AC25" s="37"/>
      <c r="AD25" s="55"/>
      <c r="AE25" s="49"/>
      <c r="AF25" s="37"/>
      <c r="AG25" s="82"/>
      <c r="AH25" s="49"/>
      <c r="AI25" s="98"/>
    </row>
    <row r="26" spans="1:35" ht="28.5" customHeight="1">
      <c r="A26" s="97" t="s">
        <v>22</v>
      </c>
      <c r="B26" s="115">
        <v>4</v>
      </c>
      <c r="C26" s="117">
        <v>586</v>
      </c>
      <c r="D26" s="11" t="s">
        <v>39</v>
      </c>
      <c r="E26" s="65">
        <v>6.9444444444444447E-4</v>
      </c>
      <c r="F26" s="152"/>
      <c r="G26" s="49">
        <v>3.7207175925925927E-3</v>
      </c>
      <c r="H26" s="37"/>
      <c r="I26" s="55">
        <v>7.431365740740741E-3</v>
      </c>
      <c r="J26" s="173">
        <f>I26-G26</f>
        <v>3.7106481481481482E-3</v>
      </c>
      <c r="K26" s="67"/>
      <c r="L26" s="55">
        <v>1.1154166666666666E-2</v>
      </c>
      <c r="M26" s="49">
        <f>L26-I26</f>
        <v>3.7228009259259254E-3</v>
      </c>
      <c r="N26" s="37"/>
      <c r="O26" s="55">
        <v>1.5071180555555556E-2</v>
      </c>
      <c r="P26" s="49">
        <f>O26-L26</f>
        <v>3.91701388888889E-3</v>
      </c>
      <c r="Q26" s="37"/>
      <c r="R26" s="82">
        <v>2.078877314814815E-2</v>
      </c>
      <c r="S26" s="49">
        <f>R26-O26</f>
        <v>5.7175925925925936E-3</v>
      </c>
      <c r="T26" s="98">
        <f>R26-R$23</f>
        <v>2.4971064814814821E-3</v>
      </c>
      <c r="V26" s="49"/>
      <c r="W26" s="37"/>
      <c r="X26" s="55"/>
      <c r="Y26" s="48"/>
      <c r="Z26" s="37"/>
      <c r="AA26" s="55"/>
      <c r="AB26" s="49"/>
      <c r="AC26" s="37"/>
      <c r="AD26" s="55"/>
      <c r="AE26" s="49"/>
      <c r="AF26" s="37"/>
      <c r="AG26" s="82"/>
      <c r="AH26" s="49"/>
      <c r="AI26" s="98"/>
    </row>
    <row r="27" spans="1:35" ht="28.5" customHeight="1">
      <c r="A27" s="94" t="s">
        <v>22</v>
      </c>
      <c r="B27" s="115">
        <v>5</v>
      </c>
      <c r="C27" s="117">
        <v>290</v>
      </c>
      <c r="D27" s="11" t="s">
        <v>75</v>
      </c>
      <c r="E27" s="33">
        <v>2.0833333333333333E-3</v>
      </c>
      <c r="F27" s="152"/>
      <c r="G27" s="49">
        <v>4.322569444444444E-3</v>
      </c>
      <c r="H27" s="67"/>
      <c r="I27" s="55">
        <v>8.625578703703703E-3</v>
      </c>
      <c r="J27" s="173">
        <f>I27-G27</f>
        <v>4.303009259259259E-3</v>
      </c>
      <c r="K27" s="67"/>
      <c r="L27" s="55">
        <v>1.2829166666666668E-2</v>
      </c>
      <c r="M27" s="49">
        <f>L27-I27</f>
        <v>4.2035879629629645E-3</v>
      </c>
      <c r="N27" s="37"/>
      <c r="O27" s="55">
        <v>1.6951736111111112E-2</v>
      </c>
      <c r="P27" s="49">
        <f>O27-L27</f>
        <v>4.1225694444444443E-3</v>
      </c>
      <c r="Q27" s="37"/>
      <c r="R27" s="82">
        <v>2.1287268518518518E-2</v>
      </c>
      <c r="S27" s="38">
        <f>R27-O27</f>
        <v>4.335532407407406E-3</v>
      </c>
      <c r="T27" s="98">
        <f>R27-R$23</f>
        <v>2.99560185185185E-3</v>
      </c>
      <c r="V27" s="49"/>
      <c r="W27" s="67"/>
      <c r="X27" s="55"/>
      <c r="Y27" s="48"/>
      <c r="Z27" s="37"/>
      <c r="AA27" s="55"/>
      <c r="AB27" s="49"/>
      <c r="AC27" s="37"/>
      <c r="AD27" s="55"/>
      <c r="AE27" s="49"/>
      <c r="AF27" s="37"/>
      <c r="AG27" s="82"/>
      <c r="AH27" s="38"/>
      <c r="AI27" s="98"/>
    </row>
    <row r="28" spans="1:35" ht="28.5" customHeight="1">
      <c r="A28" s="94" t="s">
        <v>22</v>
      </c>
      <c r="B28" s="115" t="s">
        <v>19</v>
      </c>
      <c r="C28" s="117">
        <v>461</v>
      </c>
      <c r="D28" s="11" t="s">
        <v>77</v>
      </c>
      <c r="E28" s="33">
        <v>1.3888888888888889E-3</v>
      </c>
      <c r="F28" s="152"/>
      <c r="G28" s="49">
        <v>3.7910879629629631E-3</v>
      </c>
      <c r="H28" s="67"/>
      <c r="I28" s="55" t="s">
        <v>9</v>
      </c>
      <c r="J28" s="173"/>
      <c r="K28" s="67"/>
      <c r="L28" s="55" t="s">
        <v>9</v>
      </c>
      <c r="M28" s="49"/>
      <c r="N28" s="37"/>
      <c r="O28" s="55" t="s">
        <v>9</v>
      </c>
      <c r="P28" s="49"/>
      <c r="Q28" s="37"/>
      <c r="R28" s="82" t="s">
        <v>9</v>
      </c>
      <c r="S28" s="49"/>
      <c r="T28" s="98"/>
      <c r="V28" s="49"/>
      <c r="W28" s="67"/>
      <c r="X28" s="55"/>
      <c r="Y28" s="48"/>
      <c r="Z28" s="37"/>
      <c r="AA28" s="55"/>
      <c r="AB28" s="49"/>
      <c r="AC28" s="37"/>
      <c r="AD28" s="55"/>
      <c r="AE28" s="49"/>
      <c r="AF28" s="37"/>
      <c r="AG28" s="82"/>
      <c r="AH28" s="49"/>
      <c r="AI28" s="98"/>
    </row>
    <row r="29" spans="1:35" ht="28.5" customHeight="1">
      <c r="A29" s="97"/>
      <c r="B29" s="115"/>
      <c r="C29" s="117"/>
      <c r="D29" s="11"/>
      <c r="E29" s="11"/>
      <c r="F29" s="152"/>
      <c r="G29" s="34"/>
      <c r="H29" s="76"/>
      <c r="I29" s="55"/>
      <c r="J29" s="173"/>
      <c r="K29" s="67"/>
      <c r="L29" s="55"/>
      <c r="M29" s="49"/>
      <c r="N29" s="37"/>
      <c r="O29" s="55"/>
      <c r="P29" s="49"/>
      <c r="Q29" s="37"/>
      <c r="R29" s="55"/>
      <c r="S29" s="38"/>
      <c r="T29" s="96"/>
      <c r="V29" s="34"/>
      <c r="W29" s="76"/>
      <c r="X29" s="55"/>
      <c r="Y29" s="48"/>
      <c r="Z29" s="37"/>
      <c r="AA29" s="55"/>
      <c r="AB29" s="49"/>
      <c r="AC29" s="37"/>
      <c r="AD29" s="55"/>
      <c r="AE29" s="49"/>
      <c r="AF29" s="37"/>
      <c r="AG29" s="55"/>
      <c r="AH29" s="38"/>
      <c r="AI29" s="96"/>
    </row>
    <row r="30" spans="1:35" ht="17.25" customHeight="1">
      <c r="A30" s="97" t="s">
        <v>21</v>
      </c>
      <c r="B30" s="115">
        <v>1</v>
      </c>
      <c r="C30" s="117">
        <v>122</v>
      </c>
      <c r="D30" s="11" t="s">
        <v>56</v>
      </c>
      <c r="E30" s="11"/>
      <c r="F30" s="153"/>
      <c r="G30" s="49">
        <v>3.7673611111111107E-3</v>
      </c>
      <c r="H30" s="76"/>
      <c r="I30" s="55">
        <v>7.5295138888888885E-3</v>
      </c>
      <c r="J30" s="173">
        <f t="shared" ref="J30" si="4">I30-F30</f>
        <v>7.5295138888888885E-3</v>
      </c>
      <c r="K30" s="67"/>
      <c r="L30" s="55">
        <v>1.1271180555555553E-2</v>
      </c>
      <c r="M30" s="49">
        <f t="shared" ref="M30" si="5">L30-I30</f>
        <v>3.7416666666666648E-3</v>
      </c>
      <c r="N30" s="37"/>
      <c r="O30" s="55">
        <v>1.5018749999999999E-2</v>
      </c>
      <c r="P30" s="49">
        <f t="shared" ref="P30" si="6">O30-L30</f>
        <v>3.7475694444444457E-3</v>
      </c>
      <c r="Q30" s="35"/>
      <c r="R30" s="66">
        <v>1.892650462962963E-2</v>
      </c>
      <c r="S30" s="49">
        <f t="shared" ref="S30" si="7">R30-O30</f>
        <v>3.9077546296296308E-3</v>
      </c>
      <c r="T30" s="95" t="s">
        <v>19</v>
      </c>
      <c r="V30" s="49"/>
      <c r="W30" s="76"/>
      <c r="X30" s="55"/>
      <c r="Y30" s="48"/>
      <c r="Z30" s="37"/>
      <c r="AA30" s="55"/>
      <c r="AB30" s="49"/>
      <c r="AC30" s="37"/>
      <c r="AD30" s="55"/>
      <c r="AE30" s="49"/>
      <c r="AF30" s="35"/>
      <c r="AG30" s="66"/>
      <c r="AH30" s="38"/>
      <c r="AI30" s="98"/>
    </row>
    <row r="31" spans="1:35" ht="17.25" customHeight="1">
      <c r="A31" s="97"/>
      <c r="B31" s="115"/>
      <c r="C31" s="117"/>
      <c r="D31" s="11"/>
      <c r="E31" s="11"/>
      <c r="F31" s="153"/>
      <c r="G31" s="34"/>
      <c r="H31" s="76"/>
      <c r="I31" s="55"/>
      <c r="J31" s="173"/>
      <c r="K31" s="67"/>
      <c r="L31" s="55"/>
      <c r="M31" s="49"/>
      <c r="N31" s="37"/>
      <c r="O31" s="55"/>
      <c r="P31" s="49"/>
      <c r="Q31" s="35"/>
      <c r="R31" s="66"/>
      <c r="S31" s="38"/>
      <c r="T31" s="98"/>
      <c r="V31" s="34"/>
      <c r="W31" s="76"/>
      <c r="X31" s="55"/>
      <c r="Y31" s="48"/>
      <c r="Z31" s="37"/>
      <c r="AA31" s="55"/>
      <c r="AB31" s="49"/>
      <c r="AC31" s="37"/>
      <c r="AD31" s="55"/>
      <c r="AE31" s="49"/>
      <c r="AF31" s="35"/>
      <c r="AG31" s="66"/>
      <c r="AH31" s="38"/>
      <c r="AI31" s="98"/>
    </row>
    <row r="32" spans="1:35" ht="25.5">
      <c r="A32" s="156" t="s">
        <v>3</v>
      </c>
      <c r="B32" s="157" t="s">
        <v>8</v>
      </c>
      <c r="C32" s="158" t="s">
        <v>4</v>
      </c>
      <c r="D32" s="90" t="s">
        <v>74</v>
      </c>
      <c r="E32" s="90"/>
      <c r="F32" s="159" t="s">
        <v>31</v>
      </c>
      <c r="G32" s="160" t="s">
        <v>63</v>
      </c>
      <c r="H32" s="161" t="s">
        <v>65</v>
      </c>
      <c r="I32" s="162" t="s">
        <v>79</v>
      </c>
      <c r="J32" s="170" t="s">
        <v>64</v>
      </c>
      <c r="K32" s="167" t="s">
        <v>66</v>
      </c>
      <c r="L32" s="162" t="s">
        <v>80</v>
      </c>
      <c r="M32" s="164" t="s">
        <v>67</v>
      </c>
      <c r="N32" s="163" t="s">
        <v>68</v>
      </c>
      <c r="O32" s="162" t="s">
        <v>81</v>
      </c>
      <c r="P32" s="164" t="s">
        <v>69</v>
      </c>
      <c r="Q32" s="163" t="s">
        <v>70</v>
      </c>
      <c r="R32" s="165" t="s">
        <v>82</v>
      </c>
      <c r="S32" s="164" t="s">
        <v>71</v>
      </c>
      <c r="T32" s="166" t="s">
        <v>6</v>
      </c>
      <c r="V32" s="138"/>
      <c r="W32" s="139"/>
      <c r="X32" s="140"/>
      <c r="Y32" s="141"/>
      <c r="Z32" s="142"/>
      <c r="AA32" s="140"/>
      <c r="AB32" s="143"/>
      <c r="AC32" s="142"/>
      <c r="AD32" s="140"/>
      <c r="AE32" s="143"/>
      <c r="AF32" s="142"/>
      <c r="AG32" s="144"/>
      <c r="AH32" s="143"/>
      <c r="AI32" s="145"/>
    </row>
    <row r="33" spans="1:35">
      <c r="A33" s="44"/>
      <c r="B33" s="114"/>
      <c r="C33" s="119"/>
      <c r="D33" s="45" t="s">
        <v>83</v>
      </c>
      <c r="E33" s="45"/>
      <c r="F33" s="154">
        <f>$D$8/G34/24</f>
        <v>55.992308127368354</v>
      </c>
      <c r="G33" s="149">
        <f>$D$8/G34/24</f>
        <v>55.992308127368354</v>
      </c>
      <c r="H33" s="132"/>
      <c r="I33" s="147">
        <f>$D$8*2/I34/24</f>
        <v>55.914828725537262</v>
      </c>
      <c r="J33" s="171">
        <f>$D$8/J34/24</f>
        <v>55.837563451776653</v>
      </c>
      <c r="K33" s="168"/>
      <c r="L33" s="147">
        <f>$D$8*3/L34/24</f>
        <v>55.731214171115475</v>
      </c>
      <c r="M33" s="149">
        <f>$D$8/M34/24</f>
        <v>55.367579206398034</v>
      </c>
      <c r="N33" s="146"/>
      <c r="O33" s="147">
        <f>$D$8*4/O34/24</f>
        <v>55.587139157349498</v>
      </c>
      <c r="P33" s="149">
        <f>$D$8/P34/24</f>
        <v>55.159349231112081</v>
      </c>
      <c r="Q33" s="146"/>
      <c r="R33" s="147">
        <f>$D$8*5/R34/24</f>
        <v>55.56085597391445</v>
      </c>
      <c r="S33" s="150">
        <f>$D$8/S34/24</f>
        <v>55.455971319740087</v>
      </c>
      <c r="T33" s="102"/>
      <c r="V33" s="131"/>
      <c r="W33" s="132"/>
      <c r="X33" s="147"/>
      <c r="Y33" s="148"/>
      <c r="Z33" s="146"/>
      <c r="AA33" s="147"/>
      <c r="AB33" s="149"/>
      <c r="AC33" s="146"/>
      <c r="AD33" s="147"/>
      <c r="AE33" s="149"/>
      <c r="AF33" s="146"/>
      <c r="AG33" s="147"/>
      <c r="AH33" s="150"/>
      <c r="AI33" s="102"/>
    </row>
    <row r="34" spans="1:35" ht="28.5" customHeight="1">
      <c r="A34" s="94" t="s">
        <v>7</v>
      </c>
      <c r="B34" s="115">
        <v>1</v>
      </c>
      <c r="C34" s="117">
        <v>806</v>
      </c>
      <c r="D34" s="11" t="s">
        <v>54</v>
      </c>
      <c r="E34" s="65">
        <v>0</v>
      </c>
      <c r="F34" s="152"/>
      <c r="G34" s="49">
        <v>4.0928240740740742E-3</v>
      </c>
      <c r="H34" s="37"/>
      <c r="I34" s="55">
        <v>8.1969907407407408E-3</v>
      </c>
      <c r="J34" s="173">
        <f>I34-G34</f>
        <v>4.1041666666666666E-3</v>
      </c>
      <c r="K34" s="67"/>
      <c r="L34" s="55">
        <v>1.233599537037037E-2</v>
      </c>
      <c r="M34" s="49">
        <f>L34-I34</f>
        <v>4.1390046296296296E-3</v>
      </c>
      <c r="N34" s="37"/>
      <c r="O34" s="55">
        <v>1.6490625000000002E-2</v>
      </c>
      <c r="P34" s="49">
        <f>O34-L34</f>
        <v>4.1546296296296314E-3</v>
      </c>
      <c r="Q34" s="37"/>
      <c r="R34" s="82">
        <v>2.0623032407407409E-2</v>
      </c>
      <c r="S34" s="38">
        <f>R34-O34</f>
        <v>4.1324074074074076E-3</v>
      </c>
      <c r="T34" s="96"/>
      <c r="V34" s="49"/>
      <c r="W34" s="37"/>
      <c r="X34" s="55"/>
      <c r="Y34" s="48"/>
      <c r="Z34" s="37"/>
      <c r="AA34" s="55"/>
      <c r="AB34" s="49"/>
      <c r="AC34" s="37"/>
      <c r="AD34" s="55"/>
      <c r="AE34" s="49"/>
      <c r="AF34" s="37"/>
      <c r="AG34" s="82"/>
      <c r="AH34" s="38"/>
      <c r="AI34" s="96"/>
    </row>
    <row r="35" spans="1:35" ht="28.5" customHeight="1">
      <c r="A35" s="94" t="s">
        <v>7</v>
      </c>
      <c r="B35" s="115">
        <v>2</v>
      </c>
      <c r="C35" s="117">
        <v>80</v>
      </c>
      <c r="D35" s="11" t="s">
        <v>51</v>
      </c>
      <c r="E35" s="65">
        <v>6.9444444444444447E-4</v>
      </c>
      <c r="F35" s="152"/>
      <c r="G35" s="49">
        <v>4.177083333333333E-3</v>
      </c>
      <c r="H35" s="37"/>
      <c r="I35" s="55">
        <v>8.4429398148148146E-3</v>
      </c>
      <c r="J35" s="173">
        <f>I35-G35</f>
        <v>4.2658564814814816E-3</v>
      </c>
      <c r="K35" s="67"/>
      <c r="L35" s="55">
        <v>1.2544791666666666E-2</v>
      </c>
      <c r="M35" s="49">
        <f>L35-I35</f>
        <v>4.1018518518518513E-3</v>
      </c>
      <c r="N35" s="37"/>
      <c r="O35" s="55">
        <v>1.6673032407407407E-2</v>
      </c>
      <c r="P35" s="49">
        <f>O35-L35</f>
        <v>4.1282407407407413E-3</v>
      </c>
      <c r="Q35" s="37"/>
      <c r="R35" s="82">
        <v>2.081400462962963E-2</v>
      </c>
      <c r="S35" s="49">
        <f>R35-O35</f>
        <v>4.140972222222223E-3</v>
      </c>
      <c r="T35" s="98">
        <f>R35-R$34</f>
        <v>1.9097222222222085E-4</v>
      </c>
      <c r="V35" s="49"/>
      <c r="W35" s="37"/>
      <c r="X35" s="55"/>
      <c r="Y35" s="48"/>
      <c r="Z35" s="37"/>
      <c r="AA35" s="55"/>
      <c r="AB35" s="49"/>
      <c r="AC35" s="37"/>
      <c r="AD35" s="55"/>
      <c r="AE35" s="49"/>
      <c r="AF35" s="37"/>
      <c r="AG35" s="82"/>
      <c r="AH35" s="49"/>
      <c r="AI35" s="98"/>
    </row>
    <row r="36" spans="1:35" ht="28.5" customHeight="1">
      <c r="A36" s="97" t="s">
        <v>7</v>
      </c>
      <c r="B36" s="115">
        <v>3</v>
      </c>
      <c r="C36" s="117">
        <v>804</v>
      </c>
      <c r="D36" s="11" t="s">
        <v>59</v>
      </c>
      <c r="E36" s="65">
        <v>0</v>
      </c>
      <c r="F36" s="152"/>
      <c r="G36" s="49">
        <v>4.1651620370370375E-3</v>
      </c>
      <c r="H36" s="37"/>
      <c r="I36" s="55">
        <v>8.3578703703703714E-3</v>
      </c>
      <c r="J36" s="173">
        <f>I36-G36</f>
        <v>4.1927083333333339E-3</v>
      </c>
      <c r="K36" s="67"/>
      <c r="L36" s="55">
        <v>1.2510069444444445E-2</v>
      </c>
      <c r="M36" s="49">
        <f>L36-I36</f>
        <v>4.1521990740740738E-3</v>
      </c>
      <c r="N36" s="37"/>
      <c r="O36" s="55">
        <v>1.6670949074074074E-2</v>
      </c>
      <c r="P36" s="49">
        <f>O36-L36</f>
        <v>4.160879629629629E-3</v>
      </c>
      <c r="Q36" s="37"/>
      <c r="R36" s="82">
        <v>2.0817708333333334E-2</v>
      </c>
      <c r="S36" s="38">
        <f>R36-O36</f>
        <v>4.1467592592592598E-3</v>
      </c>
      <c r="T36" s="98">
        <f>R36-R$34</f>
        <v>1.9467592592592453E-4</v>
      </c>
      <c r="V36" s="49"/>
      <c r="W36" s="37"/>
      <c r="X36" s="55"/>
      <c r="Y36" s="48"/>
      <c r="Z36" s="37"/>
      <c r="AA36" s="55"/>
      <c r="AB36" s="49"/>
      <c r="AC36" s="37"/>
      <c r="AD36" s="55"/>
      <c r="AE36" s="49"/>
      <c r="AF36" s="37"/>
      <c r="AG36" s="82"/>
      <c r="AH36" s="38"/>
      <c r="AI36" s="98"/>
    </row>
    <row r="37" spans="1:35" ht="28.5" customHeight="1">
      <c r="A37" s="94" t="s">
        <v>7</v>
      </c>
      <c r="B37" s="115">
        <v>4</v>
      </c>
      <c r="C37" s="117">
        <v>802</v>
      </c>
      <c r="D37" s="11" t="s">
        <v>55</v>
      </c>
      <c r="E37" s="65">
        <v>6.9444444444444447E-4</v>
      </c>
      <c r="F37" s="152"/>
      <c r="G37" s="49">
        <v>4.1825231481481479E-3</v>
      </c>
      <c r="H37" s="37"/>
      <c r="I37" s="55">
        <v>8.4715277777777775E-3</v>
      </c>
      <c r="J37" s="173">
        <f>I37-G37</f>
        <v>4.2890046296296296E-3</v>
      </c>
      <c r="K37" s="67"/>
      <c r="L37" s="55">
        <v>1.2742708333333332E-2</v>
      </c>
      <c r="M37" s="49">
        <f>L37-I37</f>
        <v>4.2711805555555541E-3</v>
      </c>
      <c r="N37" s="37"/>
      <c r="O37" s="55">
        <v>1.693715277777778E-2</v>
      </c>
      <c r="P37" s="49">
        <f>O37-L37</f>
        <v>4.1944444444444486E-3</v>
      </c>
      <c r="Q37" s="37"/>
      <c r="R37" s="82">
        <v>2.1104629629629629E-2</v>
      </c>
      <c r="S37" s="49">
        <f>R37-O37</f>
        <v>4.1674768518518493E-3</v>
      </c>
      <c r="T37" s="98">
        <f>R37-R$34</f>
        <v>4.8159722222222007E-4</v>
      </c>
      <c r="V37" s="49"/>
      <c r="W37" s="37"/>
      <c r="X37" s="55"/>
      <c r="Y37" s="48"/>
      <c r="Z37" s="37"/>
      <c r="AA37" s="55"/>
      <c r="AB37" s="49"/>
      <c r="AC37" s="37"/>
      <c r="AD37" s="55"/>
      <c r="AE37" s="49"/>
      <c r="AF37" s="37"/>
      <c r="AG37" s="82"/>
      <c r="AH37" s="49"/>
      <c r="AI37" s="98"/>
    </row>
    <row r="38" spans="1:35" ht="28.5" customHeight="1">
      <c r="A38" s="94" t="s">
        <v>7</v>
      </c>
      <c r="B38" s="115">
        <v>5</v>
      </c>
      <c r="C38" s="117">
        <v>832</v>
      </c>
      <c r="D38" s="11" t="s">
        <v>53</v>
      </c>
      <c r="E38" s="33">
        <v>1.3888888888888889E-3</v>
      </c>
      <c r="F38" s="152"/>
      <c r="G38" s="49">
        <v>4.7743055555555551E-3</v>
      </c>
      <c r="H38" s="67"/>
      <c r="I38" s="55">
        <v>9.1630787037037028E-3</v>
      </c>
      <c r="J38" s="173">
        <f>I38-G38</f>
        <v>4.3887731481481477E-3</v>
      </c>
      <c r="K38" s="67"/>
      <c r="L38" s="55">
        <v>1.3578935185185187E-2</v>
      </c>
      <c r="M38" s="49">
        <f>L38-I38</f>
        <v>4.4158564814814841E-3</v>
      </c>
      <c r="N38" s="37"/>
      <c r="O38" s="55">
        <v>1.7960069444444445E-2</v>
      </c>
      <c r="P38" s="49">
        <f>O38-L38</f>
        <v>4.3811342592592582E-3</v>
      </c>
      <c r="Q38" s="37"/>
      <c r="R38" s="82">
        <v>2.2268518518518521E-2</v>
      </c>
      <c r="S38" s="49">
        <f>R38-O38</f>
        <v>4.3084490740740757E-3</v>
      </c>
      <c r="T38" s="98">
        <f>R38-R$34</f>
        <v>1.6454861111111115E-3</v>
      </c>
      <c r="V38" s="49"/>
      <c r="W38" s="67"/>
      <c r="X38" s="55"/>
      <c r="Y38" s="48"/>
      <c r="Z38" s="37"/>
      <c r="AA38" s="55"/>
      <c r="AB38" s="49"/>
      <c r="AC38" s="37"/>
      <c r="AD38" s="55"/>
      <c r="AE38" s="49"/>
      <c r="AF38" s="37"/>
      <c r="AG38" s="82"/>
      <c r="AH38" s="49"/>
      <c r="AI38" s="98"/>
    </row>
    <row r="39" spans="1:35" ht="28.5" customHeight="1">
      <c r="A39" s="97" t="s">
        <v>7</v>
      </c>
      <c r="B39" s="115" t="s">
        <v>19</v>
      </c>
      <c r="C39" s="117">
        <v>833</v>
      </c>
      <c r="D39" s="11" t="s">
        <v>57</v>
      </c>
      <c r="E39" s="33">
        <v>2.0833333333333333E-3</v>
      </c>
      <c r="F39" s="152"/>
      <c r="G39" s="49">
        <v>4.8054398148148145E-3</v>
      </c>
      <c r="H39" s="67"/>
      <c r="I39" s="55" t="s">
        <v>9</v>
      </c>
      <c r="J39" s="173"/>
      <c r="K39" s="67"/>
      <c r="L39" s="55" t="s">
        <v>9</v>
      </c>
      <c r="M39" s="49"/>
      <c r="N39" s="37"/>
      <c r="O39" s="55" t="s">
        <v>9</v>
      </c>
      <c r="P39" s="49"/>
      <c r="Q39" s="37"/>
      <c r="R39" s="82" t="s">
        <v>9</v>
      </c>
      <c r="S39" s="38"/>
      <c r="T39" s="95" t="s">
        <v>9</v>
      </c>
      <c r="V39" s="49"/>
      <c r="W39" s="67"/>
      <c r="X39" s="55"/>
      <c r="Y39" s="48"/>
      <c r="Z39" s="37"/>
      <c r="AA39" s="55"/>
      <c r="AB39" s="49"/>
      <c r="AC39" s="37"/>
      <c r="AD39" s="55"/>
      <c r="AE39" s="49"/>
      <c r="AF39" s="37"/>
      <c r="AG39" s="82"/>
      <c r="AH39" s="38"/>
      <c r="AI39" s="95"/>
    </row>
    <row r="40" spans="1:35" ht="28.5" customHeight="1">
      <c r="A40" s="97"/>
      <c r="B40" s="19"/>
      <c r="C40" s="7"/>
      <c r="D40" s="11"/>
      <c r="E40" s="11"/>
      <c r="F40" s="155"/>
      <c r="G40" s="31"/>
      <c r="H40" s="73"/>
      <c r="I40" s="74"/>
      <c r="J40" s="68"/>
      <c r="K40" s="36"/>
      <c r="L40" s="74"/>
      <c r="M40" s="81"/>
      <c r="N40" s="36"/>
      <c r="O40" s="74"/>
      <c r="P40" s="81"/>
      <c r="Q40" s="36"/>
      <c r="R40" s="74"/>
      <c r="S40" s="81"/>
      <c r="T40" s="98"/>
      <c r="V40" s="31"/>
      <c r="W40" s="73"/>
      <c r="X40" s="74"/>
      <c r="Y40" s="68"/>
      <c r="Z40" s="36"/>
      <c r="AA40" s="74"/>
      <c r="AB40" s="81"/>
      <c r="AC40" s="36"/>
      <c r="AD40" s="74"/>
      <c r="AE40" s="81"/>
      <c r="AF40" s="36"/>
      <c r="AG40" s="74"/>
      <c r="AH40" s="81"/>
      <c r="AI40" s="98"/>
    </row>
    <row r="41" spans="1:35" ht="17.25" customHeight="1">
      <c r="A41" s="97"/>
      <c r="B41" s="28"/>
      <c r="C41" s="11" t="s">
        <v>17</v>
      </c>
      <c r="D41" s="7"/>
      <c r="E41" s="7"/>
      <c r="F41" s="7"/>
      <c r="G41" s="8"/>
      <c r="H41" s="77"/>
      <c r="I41" s="78"/>
      <c r="K41" s="72"/>
      <c r="L41" s="79"/>
      <c r="M41" s="80"/>
      <c r="N41" s="72"/>
      <c r="O41" s="79"/>
      <c r="P41" s="80"/>
      <c r="Q41" s="72"/>
      <c r="R41" s="79"/>
      <c r="S41" s="80"/>
      <c r="T41" s="93"/>
      <c r="V41" s="8"/>
      <c r="W41" s="77"/>
      <c r="X41" s="78"/>
      <c r="Y41" s="2"/>
      <c r="Z41" s="72"/>
      <c r="AA41" s="79"/>
      <c r="AB41" s="80"/>
      <c r="AC41" s="72"/>
      <c r="AD41" s="79"/>
      <c r="AE41" s="80"/>
      <c r="AF41" s="72"/>
      <c r="AG41" s="79"/>
      <c r="AH41" s="80"/>
      <c r="AI41" s="93"/>
    </row>
    <row r="42" spans="1:35" ht="17.25" customHeight="1">
      <c r="A42" s="103"/>
      <c r="B42" s="104"/>
      <c r="C42" s="105" t="s">
        <v>72</v>
      </c>
      <c r="D42" s="106"/>
      <c r="E42" s="106"/>
      <c r="F42" s="106"/>
      <c r="G42" s="107"/>
      <c r="H42" s="108"/>
      <c r="I42" s="109"/>
      <c r="J42" s="110"/>
      <c r="K42" s="75"/>
      <c r="L42" s="56"/>
      <c r="M42" s="111"/>
      <c r="N42" s="75"/>
      <c r="O42" s="56"/>
      <c r="P42" s="111"/>
      <c r="Q42" s="75"/>
      <c r="R42" s="56"/>
      <c r="S42" s="111"/>
      <c r="T42" s="112"/>
      <c r="V42" s="107"/>
      <c r="W42" s="108"/>
      <c r="X42" s="109"/>
      <c r="Y42" s="110"/>
      <c r="Z42" s="75"/>
      <c r="AA42" s="56"/>
      <c r="AB42" s="111"/>
      <c r="AC42" s="75"/>
      <c r="AD42" s="56"/>
      <c r="AE42" s="111"/>
      <c r="AF42" s="75"/>
      <c r="AG42" s="56"/>
      <c r="AH42" s="111"/>
      <c r="AI42" s="112"/>
    </row>
  </sheetData>
  <sortState ref="A33:T37">
    <sortCondition ref="R33:R37"/>
  </sortState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clas por categorías</vt:lpstr>
      <vt:lpstr>clas general</vt:lpstr>
      <vt:lpstr>fondo</vt:lpstr>
      <vt:lpstr>'clas general'!Área_de_impresión</vt:lpstr>
      <vt:lpstr>fondo!Área_de_impresión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Alipaz</dc:creator>
  <cp:lastModifiedBy>Cristian Conitzer</cp:lastModifiedBy>
  <cp:lastPrinted>2014-12-14T19:41:35Z</cp:lastPrinted>
  <dcterms:created xsi:type="dcterms:W3CDTF">2010-01-24T15:12:22Z</dcterms:created>
  <dcterms:modified xsi:type="dcterms:W3CDTF">2014-12-15T12:45:19Z</dcterms:modified>
</cp:coreProperties>
</file>